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Расходы" sheetId="1" r:id="rId1"/>
  </sheets>
  <definedNames>
    <definedName name="Print_Titles_0" localSheetId="0">Расходы!$13:$15</definedName>
    <definedName name="_xlnm.Print_Titles" localSheetId="0">Расходы!$13:$15</definedName>
    <definedName name="_xlnm.Print_Area" localSheetId="0">Расходы!$A$1:$FX$136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L127" i="1" l="1"/>
  <c r="EY127" i="1"/>
  <c r="EL127" i="1"/>
  <c r="FX126" i="1"/>
  <c r="EL126" i="1"/>
  <c r="CW126" i="1"/>
  <c r="CW125" i="1" s="1"/>
  <c r="EL125" i="1" s="1"/>
  <c r="CJ126" i="1"/>
  <c r="FL126" i="1" s="1"/>
  <c r="BR126" i="1"/>
  <c r="EY126" i="1" s="1"/>
  <c r="CJ125" i="1"/>
  <c r="FL125" i="1" s="1"/>
  <c r="BR125" i="1"/>
  <c r="EY125" i="1" s="1"/>
  <c r="FX123" i="1"/>
  <c r="FL123" i="1"/>
  <c r="EY123" i="1"/>
  <c r="EL123" i="1"/>
  <c r="EL122" i="1"/>
  <c r="CW122" i="1"/>
  <c r="CJ122" i="1"/>
  <c r="FL122" i="1" s="1"/>
  <c r="BR122" i="1"/>
  <c r="EY122" i="1" s="1"/>
  <c r="FX120" i="1"/>
  <c r="FL120" i="1"/>
  <c r="EY120" i="1"/>
  <c r="EL120" i="1"/>
  <c r="FX119" i="1"/>
  <c r="FL119" i="1"/>
  <c r="EY119" i="1"/>
  <c r="EL119" i="1"/>
  <c r="FX118" i="1"/>
  <c r="CW118" i="1"/>
  <c r="CW117" i="1" s="1"/>
  <c r="EL117" i="1" s="1"/>
  <c r="CJ118" i="1"/>
  <c r="CJ117" i="1" s="1"/>
  <c r="BR118" i="1"/>
  <c r="EY118" i="1" s="1"/>
  <c r="BR117" i="1"/>
  <c r="EY117" i="1" s="1"/>
  <c r="FX116" i="1"/>
  <c r="FL116" i="1"/>
  <c r="EY116" i="1"/>
  <c r="EL116" i="1"/>
  <c r="CW115" i="1"/>
  <c r="EL115" i="1" s="1"/>
  <c r="CJ115" i="1"/>
  <c r="BR115" i="1"/>
  <c r="EY115" i="1" s="1"/>
  <c r="FX114" i="1"/>
  <c r="FX111" i="1"/>
  <c r="FL111" i="1"/>
  <c r="EY111" i="1"/>
  <c r="EL111" i="1"/>
  <c r="CW110" i="1"/>
  <c r="EL110" i="1" s="1"/>
  <c r="CJ110" i="1"/>
  <c r="FL110" i="1" s="1"/>
  <c r="BR110" i="1"/>
  <c r="EY110" i="1" s="1"/>
  <c r="FX108" i="1"/>
  <c r="FL108" i="1"/>
  <c r="EY108" i="1"/>
  <c r="EL108" i="1"/>
  <c r="FX107" i="1"/>
  <c r="FL107" i="1"/>
  <c r="EY107" i="1"/>
  <c r="EL107" i="1"/>
  <c r="FX106" i="1"/>
  <c r="FL106" i="1"/>
  <c r="EY106" i="1"/>
  <c r="EL106" i="1"/>
  <c r="FX105" i="1"/>
  <c r="FL105" i="1"/>
  <c r="EY105" i="1"/>
  <c r="EL105" i="1"/>
  <c r="FX104" i="1"/>
  <c r="FL104" i="1"/>
  <c r="EY104" i="1"/>
  <c r="EL104" i="1"/>
  <c r="FX103" i="1"/>
  <c r="FL103" i="1"/>
  <c r="EY103" i="1"/>
  <c r="EL103" i="1"/>
  <c r="FX102" i="1"/>
  <c r="FL102" i="1"/>
  <c r="EY102" i="1"/>
  <c r="EL102" i="1"/>
  <c r="FX101" i="1"/>
  <c r="FL101" i="1"/>
  <c r="EY101" i="1"/>
  <c r="EL101" i="1"/>
  <c r="FX100" i="1"/>
  <c r="CW100" i="1"/>
  <c r="EL100" i="1" s="1"/>
  <c r="CJ100" i="1"/>
  <c r="FL100" i="1" s="1"/>
  <c r="BR100" i="1"/>
  <c r="BR97" i="1" s="1"/>
  <c r="FX99" i="1"/>
  <c r="FL99" i="1"/>
  <c r="EY99" i="1"/>
  <c r="EL99" i="1"/>
  <c r="FX98" i="1"/>
  <c r="FL98" i="1"/>
  <c r="EY98" i="1"/>
  <c r="EL98" i="1"/>
  <c r="FX97" i="1"/>
  <c r="CJ97" i="1"/>
  <c r="FX96" i="1"/>
  <c r="FL96" i="1"/>
  <c r="EY96" i="1"/>
  <c r="EL96" i="1"/>
  <c r="FX95" i="1"/>
  <c r="FL95" i="1"/>
  <c r="EY95" i="1"/>
  <c r="EL95" i="1"/>
  <c r="FX94" i="1"/>
  <c r="CW94" i="1"/>
  <c r="EL94" i="1" s="1"/>
  <c r="CJ94" i="1"/>
  <c r="BR94" i="1"/>
  <c r="FX93" i="1"/>
  <c r="FL93" i="1"/>
  <c r="EY93" i="1"/>
  <c r="EL93" i="1"/>
  <c r="FX92" i="1"/>
  <c r="FL92" i="1"/>
  <c r="EY92" i="1"/>
  <c r="EL92" i="1"/>
  <c r="FX91" i="1"/>
  <c r="FL91" i="1"/>
  <c r="EY91" i="1"/>
  <c r="EL91" i="1"/>
  <c r="FX90" i="1"/>
  <c r="EL90" i="1"/>
  <c r="CW90" i="1"/>
  <c r="CJ90" i="1"/>
  <c r="CJ89" i="1" s="1"/>
  <c r="BR90" i="1"/>
  <c r="EY90" i="1" s="1"/>
  <c r="FX89" i="1"/>
  <c r="CW89" i="1"/>
  <c r="EL89" i="1" s="1"/>
  <c r="FX88" i="1"/>
  <c r="FX86" i="1"/>
  <c r="FL86" i="1"/>
  <c r="EY86" i="1"/>
  <c r="EL86" i="1"/>
  <c r="FX85" i="1"/>
  <c r="CW85" i="1"/>
  <c r="EL85" i="1" s="1"/>
  <c r="CJ85" i="1"/>
  <c r="BR85" i="1"/>
  <c r="EY85" i="1" s="1"/>
  <c r="FX83" i="1"/>
  <c r="FL83" i="1"/>
  <c r="EY83" i="1"/>
  <c r="EL83" i="1"/>
  <c r="FX82" i="1"/>
  <c r="EL82" i="1"/>
  <c r="CW82" i="1"/>
  <c r="CJ82" i="1"/>
  <c r="CJ81" i="1" s="1"/>
  <c r="BR82" i="1"/>
  <c r="EY82" i="1" s="1"/>
  <c r="FX81" i="1"/>
  <c r="CW81" i="1"/>
  <c r="EL81" i="1" s="1"/>
  <c r="FX80" i="1"/>
  <c r="FL77" i="1"/>
  <c r="EY77" i="1"/>
  <c r="EL77" i="1"/>
  <c r="FL76" i="1"/>
  <c r="EY76" i="1"/>
  <c r="EL76" i="1"/>
  <c r="FL75" i="1"/>
  <c r="EY75" i="1"/>
  <c r="EL75" i="1"/>
  <c r="CW74" i="1"/>
  <c r="EL74" i="1" s="1"/>
  <c r="CJ74" i="1"/>
  <c r="FL74" i="1" s="1"/>
  <c r="BR74" i="1"/>
  <c r="BR73" i="1" s="1"/>
  <c r="FX73" i="1"/>
  <c r="CJ73" i="1"/>
  <c r="EL73" i="1" s="1"/>
  <c r="CJ72" i="1"/>
  <c r="FL70" i="1"/>
  <c r="EY70" i="1"/>
  <c r="EL70" i="1"/>
  <c r="FL69" i="1"/>
  <c r="EY69" i="1"/>
  <c r="EL69" i="1"/>
  <c r="CW68" i="1"/>
  <c r="EL68" i="1" s="1"/>
  <c r="CJ68" i="1"/>
  <c r="CJ67" i="1" s="1"/>
  <c r="BR68" i="1"/>
  <c r="BR67" i="1" s="1"/>
  <c r="CW67" i="1"/>
  <c r="EL67" i="1" s="1"/>
  <c r="FL65" i="1"/>
  <c r="EY65" i="1"/>
  <c r="EL65" i="1"/>
  <c r="FL64" i="1"/>
  <c r="EY64" i="1"/>
  <c r="EL64" i="1"/>
  <c r="FL63" i="1"/>
  <c r="EY63" i="1"/>
  <c r="EL63" i="1"/>
  <c r="FL62" i="1"/>
  <c r="EY62" i="1"/>
  <c r="EL62" i="1"/>
  <c r="FL61" i="1"/>
  <c r="EY61" i="1"/>
  <c r="EL61" i="1"/>
  <c r="FL60" i="1"/>
  <c r="EY60" i="1"/>
  <c r="EL60" i="1"/>
  <c r="FL59" i="1"/>
  <c r="EY59" i="1"/>
  <c r="EL59" i="1"/>
  <c r="FL58" i="1"/>
  <c r="EY58" i="1"/>
  <c r="EL58" i="1"/>
  <c r="FL57" i="1"/>
  <c r="EY57" i="1"/>
  <c r="EL57" i="1"/>
  <c r="CW56" i="1"/>
  <c r="EL56" i="1" s="1"/>
  <c r="CJ56" i="1"/>
  <c r="BR56" i="1"/>
  <c r="BR55" i="1" s="1"/>
  <c r="CJ55" i="1"/>
  <c r="FL53" i="1"/>
  <c r="EY53" i="1"/>
  <c r="EL53" i="1"/>
  <c r="EL52" i="1"/>
  <c r="CW52" i="1"/>
  <c r="CW51" i="1" s="1"/>
  <c r="EL51" i="1" s="1"/>
  <c r="CJ52" i="1"/>
  <c r="BR52" i="1"/>
  <c r="EY52" i="1" s="1"/>
  <c r="CJ51" i="1"/>
  <c r="BR51" i="1"/>
  <c r="FL49" i="1"/>
  <c r="EY49" i="1"/>
  <c r="EL49" i="1"/>
  <c r="EL48" i="1" s="1"/>
  <c r="EY48" i="1"/>
  <c r="CJ48" i="1"/>
  <c r="FL48" i="1" s="1"/>
  <c r="BR48" i="1"/>
  <c r="EL47" i="1"/>
  <c r="BR47" i="1"/>
  <c r="EY47" i="1" s="1"/>
  <c r="FL46" i="1"/>
  <c r="EY46" i="1"/>
  <c r="EL46" i="1"/>
  <c r="EL45" i="1"/>
  <c r="CW45" i="1"/>
  <c r="CJ45" i="1"/>
  <c r="FL45" i="1" s="1"/>
  <c r="BR45" i="1"/>
  <c r="EY45" i="1" s="1"/>
  <c r="FL44" i="1"/>
  <c r="EY44" i="1"/>
  <c r="EL44" i="1"/>
  <c r="CW43" i="1"/>
  <c r="EL43" i="1" s="1"/>
  <c r="CJ43" i="1"/>
  <c r="BR43" i="1"/>
  <c r="FL42" i="1"/>
  <c r="EY42" i="1"/>
  <c r="EL42" i="1"/>
  <c r="FL41" i="1"/>
  <c r="EY41" i="1"/>
  <c r="EL41" i="1"/>
  <c r="CW40" i="1"/>
  <c r="EL40" i="1" s="1"/>
  <c r="CJ40" i="1"/>
  <c r="BR40" i="1"/>
  <c r="FL39" i="1"/>
  <c r="EY39" i="1"/>
  <c r="EL39" i="1"/>
  <c r="FL38" i="1"/>
  <c r="EY38" i="1"/>
  <c r="EL38" i="1"/>
  <c r="FL37" i="1"/>
  <c r="EY37" i="1"/>
  <c r="EL37" i="1"/>
  <c r="FL36" i="1"/>
  <c r="EY36" i="1"/>
  <c r="EL36" i="1"/>
  <c r="CW35" i="1"/>
  <c r="CW34" i="1" s="1"/>
  <c r="EL34" i="1" s="1"/>
  <c r="CJ35" i="1"/>
  <c r="CJ34" i="1" s="1"/>
  <c r="BR35" i="1"/>
  <c r="BR34" i="1" s="1"/>
  <c r="FL33" i="1"/>
  <c r="EY33" i="1"/>
  <c r="EL33" i="1"/>
  <c r="FL32" i="1"/>
  <c r="EY32" i="1"/>
  <c r="EL32" i="1"/>
  <c r="FL31" i="1"/>
  <c r="EY31" i="1"/>
  <c r="EL31" i="1"/>
  <c r="EL30" i="1"/>
  <c r="CW30" i="1"/>
  <c r="CJ30" i="1"/>
  <c r="BR30" i="1"/>
  <c r="EY30" i="1" s="1"/>
  <c r="FL29" i="1"/>
  <c r="EY29" i="1"/>
  <c r="EL29" i="1"/>
  <c r="CW28" i="1"/>
  <c r="EL28" i="1" s="1"/>
  <c r="CJ28" i="1"/>
  <c r="BR28" i="1"/>
  <c r="FL27" i="1"/>
  <c r="EY27" i="1"/>
  <c r="EL27" i="1"/>
  <c r="FL26" i="1"/>
  <c r="EY26" i="1"/>
  <c r="EL26" i="1"/>
  <c r="FL25" i="1"/>
  <c r="EY25" i="1"/>
  <c r="EL25" i="1"/>
  <c r="EL24" i="1"/>
  <c r="CW24" i="1"/>
  <c r="CJ24" i="1"/>
  <c r="BR24" i="1"/>
  <c r="CW22" i="1" l="1"/>
  <c r="FL28" i="1"/>
  <c r="FL43" i="1"/>
  <c r="EY51" i="1"/>
  <c r="FL56" i="1"/>
  <c r="FL67" i="1"/>
  <c r="FL94" i="1"/>
  <c r="EY24" i="1"/>
  <c r="FL30" i="1"/>
  <c r="EY40" i="1"/>
  <c r="CW55" i="1"/>
  <c r="EL55" i="1" s="1"/>
  <c r="BR81" i="1"/>
  <c r="BR80" i="1" s="1"/>
  <c r="BR79" i="1" s="1"/>
  <c r="FL24" i="1"/>
  <c r="BR22" i="1"/>
  <c r="EY22" i="1" s="1"/>
  <c r="EY35" i="1"/>
  <c r="FL40" i="1"/>
  <c r="EY43" i="1"/>
  <c r="FL52" i="1"/>
  <c r="EY55" i="1"/>
  <c r="EY67" i="1"/>
  <c r="FL85" i="1"/>
  <c r="BR89" i="1"/>
  <c r="BR88" i="1" s="1"/>
  <c r="EY94" i="1"/>
  <c r="FL115" i="1"/>
  <c r="CW20" i="1"/>
  <c r="EL22" i="1"/>
  <c r="FL34" i="1"/>
  <c r="CJ22" i="1"/>
  <c r="FL51" i="1"/>
  <c r="BR72" i="1"/>
  <c r="EY72" i="1" s="1"/>
  <c r="EY34" i="1"/>
  <c r="CJ80" i="1"/>
  <c r="CJ79" i="1" s="1"/>
  <c r="EY79" i="1" s="1"/>
  <c r="FL81" i="1"/>
  <c r="FL80" i="1" s="1"/>
  <c r="BR20" i="1"/>
  <c r="CJ88" i="1"/>
  <c r="FL89" i="1"/>
  <c r="FL97" i="1"/>
  <c r="FL117" i="1"/>
  <c r="CJ114" i="1"/>
  <c r="EY28" i="1"/>
  <c r="EY56" i="1"/>
  <c r="EY74" i="1"/>
  <c r="FL90" i="1"/>
  <c r="FL35" i="1"/>
  <c r="CJ47" i="1"/>
  <c r="FL47" i="1" s="1"/>
  <c r="EY68" i="1"/>
  <c r="CW73" i="1"/>
  <c r="CW72" i="1" s="1"/>
  <c r="EL72" i="1" s="1"/>
  <c r="CW80" i="1"/>
  <c r="CW97" i="1"/>
  <c r="EL97" i="1" s="1"/>
  <c r="BR114" i="1"/>
  <c r="FL118" i="1"/>
  <c r="FL68" i="1"/>
  <c r="EY81" i="1"/>
  <c r="EY80" i="1" s="1"/>
  <c r="FL82" i="1"/>
  <c r="EY100" i="1"/>
  <c r="EL35" i="1"/>
  <c r="CW114" i="1"/>
  <c r="CW113" i="1" s="1"/>
  <c r="EL113" i="1" s="1"/>
  <c r="EL118" i="1"/>
  <c r="FL55" i="1" l="1"/>
  <c r="EY89" i="1"/>
  <c r="EL80" i="1"/>
  <c r="CW79" i="1"/>
  <c r="EL79" i="1" s="1"/>
  <c r="BR113" i="1"/>
  <c r="EY113" i="1" s="1"/>
  <c r="EY114" i="1"/>
  <c r="EY20" i="1"/>
  <c r="BR18" i="1"/>
  <c r="FL73" i="1"/>
  <c r="EY73" i="1"/>
  <c r="EL114" i="1"/>
  <c r="CJ113" i="1"/>
  <c r="FL113" i="1" s="1"/>
  <c r="FL114" i="1"/>
  <c r="FL72" i="1"/>
  <c r="CJ20" i="1"/>
  <c r="FL22" i="1"/>
  <c r="CW88" i="1"/>
  <c r="FL88" i="1" s="1"/>
  <c r="EY97" i="1"/>
  <c r="CW18" i="1"/>
  <c r="EL20" i="1"/>
  <c r="CW16" i="1" l="1"/>
  <c r="EL16" i="1" s="1"/>
  <c r="EL18" i="1"/>
  <c r="EL88" i="1"/>
  <c r="EY88" i="1"/>
  <c r="CJ18" i="1"/>
  <c r="CJ16" i="1" s="1"/>
  <c r="FL16" i="1" s="1"/>
  <c r="FL20" i="1"/>
  <c r="EY18" i="1"/>
  <c r="BR16" i="1"/>
  <c r="EY16" i="1" s="1"/>
  <c r="FL79" i="1"/>
</calcChain>
</file>

<file path=xl/sharedStrings.xml><?xml version="1.0" encoding="utf-8"?>
<sst xmlns="http://schemas.openxmlformats.org/spreadsheetml/2006/main" count="518" uniqueCount="215">
  <si>
    <t>Приложение к Приказу Райфинуправления от 09.08.2018 № 28</t>
  </si>
  <si>
    <t>Информация об исполнении  расходной части</t>
  </si>
  <si>
    <t>бюджета Елизаветинского сельского поселения Азовского района</t>
  </si>
  <si>
    <t>КОДЫ</t>
  </si>
  <si>
    <t>Форма по ОКУД</t>
  </si>
  <si>
    <t xml:space="preserve">на </t>
  </si>
  <si>
    <t>01</t>
  </si>
  <si>
    <t>сентября</t>
  </si>
  <si>
    <t>г.</t>
  </si>
  <si>
    <t>Дата</t>
  </si>
  <si>
    <t>01.09.2019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</si>
  <si>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</si>
  <si>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Администрация Елизаветинского сельского поселения</t>
  </si>
  <si>
    <t>по ОКПО</t>
  </si>
  <si>
    <t>04228774</t>
  </si>
  <si>
    <t>Глава по БК</t>
  </si>
  <si>
    <t>951</t>
  </si>
  <si>
    <t>Наименование бюджета</t>
  </si>
  <si>
    <t>Бюджет Елизаветинского сельского поселения Азовского района</t>
  </si>
  <si>
    <t>по ОКТМО</t>
  </si>
  <si>
    <t>60601410</t>
  </si>
  <si>
    <t>Периодичность: месячная</t>
  </si>
  <si>
    <t>Единица измерения: руб.</t>
  </si>
  <si>
    <t>по ОКЕИ</t>
  </si>
  <si>
    <t>Наименование показателя</t>
  </si>
  <si>
    <t>Код стро-ки</t>
  </si>
  <si>
    <t>Код расхода по бюджетной классификации</t>
  </si>
  <si>
    <t>Код КОСГУ</t>
  </si>
  <si>
    <t>Дополнительный функциональный код</t>
  </si>
  <si>
    <t>Утвержденные бюджетные назначения</t>
  </si>
  <si>
    <t>Лимиты бюджетных обязательств</t>
  </si>
  <si>
    <t>Исполнено</t>
  </si>
  <si>
    <t>Неисполненные
назначения</t>
  </si>
  <si>
    <t>через финансовые органы</t>
  </si>
  <si>
    <t>через
банковские
счета</t>
  </si>
  <si>
    <t>некассо-вые
операции</t>
  </si>
  <si>
    <t>итого</t>
  </si>
  <si>
    <t>по
ассигнованиям</t>
  </si>
  <si>
    <t>по
лимитам бюджетных обязательств</t>
  </si>
  <si>
    <t>Расходы бюджета - всего</t>
  </si>
  <si>
    <t>200</t>
  </si>
  <si>
    <t>в том числе:</t>
  </si>
  <si>
    <t>Всего 01 -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</si>
  <si>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</si>
  <si>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х</t>
  </si>
  <si>
    <t>Итого 0104</t>
  </si>
  <si>
    <t>Подпрограмма "Нормативно-методическое обеспечение и организация бюджетного процесса"</t>
  </si>
  <si>
    <t>0104 1310000000</t>
  </si>
  <si>
    <t>Оплата труда и начисления на выплаты по оплате труда</t>
  </si>
  <si>
    <t>951 0104 1310000110 121</t>
  </si>
  <si>
    <t>210</t>
  </si>
  <si>
    <t>Заработная плата</t>
  </si>
  <si>
    <t>211</t>
  </si>
  <si>
    <t>100</t>
  </si>
  <si>
    <t>130</t>
  </si>
  <si>
    <t>131</t>
  </si>
  <si>
    <t xml:space="preserve">951 0104 1310000110 122 </t>
  </si>
  <si>
    <t>Прочие выплаты</t>
  </si>
  <si>
    <t>951 0104 1310000110 122</t>
  </si>
  <si>
    <t>212</t>
  </si>
  <si>
    <t>951 0104 1310000110 129</t>
  </si>
  <si>
    <t>Начисления на выплаты по оплате труда</t>
  </si>
  <si>
    <t>213</t>
  </si>
  <si>
    <t>Прочая закупка товаров, работ и услуг для обеспечения государственных (муниципальных) нужд</t>
  </si>
  <si>
    <t>951 0104 1310000190 244</t>
  </si>
  <si>
    <t>Оплата работ, услуг</t>
  </si>
  <si>
    <t>220</t>
  </si>
  <si>
    <t xml:space="preserve"> Услуги связи</t>
  </si>
  <si>
    <t>221</t>
  </si>
  <si>
    <t>Коммунальные услуги</t>
  </si>
  <si>
    <t>223</t>
  </si>
  <si>
    <t>Прочие работы,услуги</t>
  </si>
  <si>
    <t>225</t>
  </si>
  <si>
    <t>226</t>
  </si>
  <si>
    <t>Поступление нефинансовых активов</t>
  </si>
  <si>
    <t>300</t>
  </si>
  <si>
    <t>Увеличение стоимости  материальных запасов</t>
  </si>
  <si>
    <t>343</t>
  </si>
  <si>
    <t>346</t>
  </si>
  <si>
    <t>Оплата прочих налогов</t>
  </si>
  <si>
    <t>850</t>
  </si>
  <si>
    <t>Уплата прочих налогов, сборов и иных платежей</t>
  </si>
  <si>
    <t>951 0104 1310000190 852</t>
  </si>
  <si>
    <t>291</t>
  </si>
  <si>
    <t>Расходы на диспансеризацию муниципальных служащих (Оплата работ, услуг)</t>
  </si>
  <si>
    <t xml:space="preserve">951 0104 1310000210 244 </t>
  </si>
  <si>
    <t>951 0104 1310000210 244</t>
  </si>
  <si>
    <t>Непрограммные расходы</t>
  </si>
  <si>
    <t>0104 9990000</t>
  </si>
  <si>
    <t xml:space="preserve">951 0104 9990072390 244 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</si>
  <si>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</si>
  <si>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951 0104 9990072390 244</t>
  </si>
  <si>
    <t>308</t>
  </si>
  <si>
    <t>Резервные фонды</t>
  </si>
  <si>
    <t>Итого 0111</t>
  </si>
  <si>
    <t>Резервный фонд главы сельского поселения</t>
  </si>
  <si>
    <t>0111 9910090120</t>
  </si>
  <si>
    <t>Прочие расходы</t>
  </si>
  <si>
    <t>951 0111 9910090120 870</t>
  </si>
  <si>
    <t>296</t>
  </si>
  <si>
    <t>Другие общегосударственные вопросы</t>
  </si>
  <si>
    <t>Итого 0113</t>
  </si>
  <si>
    <t xml:space="preserve"> 0113 9990000000</t>
  </si>
  <si>
    <t>951 0113 9990028600 851</t>
  </si>
  <si>
    <t>951 0113 9990028990 244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</si>
  <si>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</si>
  <si>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</si>
  <si>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123</t>
  </si>
  <si>
    <t>951 0113 9990028990 853</t>
  </si>
  <si>
    <t>295</t>
  </si>
  <si>
    <t>Перечисления другим бюджетам бюджетной системы РФ (в части переданных полномочий по КСИ)</t>
  </si>
  <si>
    <t>951 0113 9990085040 540</t>
  </si>
  <si>
    <t>251</t>
  </si>
  <si>
    <t>Перечисления другим бюджетам бюджетной системы РФ (в части переданных полномочий по внут.ФК)</t>
  </si>
  <si>
    <t>951 0113 9990085010 540</t>
  </si>
  <si>
    <t>Национальная оборона</t>
  </si>
  <si>
    <t>Итого 0203</t>
  </si>
  <si>
    <t>951 0203 9990051180 120</t>
  </si>
  <si>
    <t>951 0203 9990051180 121</t>
  </si>
  <si>
    <t>415</t>
  </si>
  <si>
    <t>951 0203 9990051180 129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</si>
  <si>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</si>
  <si>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</si>
  <si>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</si>
  <si>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</si>
  <si>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951 0309 0210028 244</t>
  </si>
  <si>
    <t>951 0309 0210028310 244</t>
  </si>
  <si>
    <t>951 0309 0310028290 244</t>
  </si>
  <si>
    <t>Увеличение мат. запасов</t>
  </si>
  <si>
    <t>951 0309 0310028830 244</t>
  </si>
  <si>
    <t>Национальная экономика</t>
  </si>
  <si>
    <t xml:space="preserve">Итого 0409 </t>
  </si>
  <si>
    <t>0409 0420000000</t>
  </si>
  <si>
    <t>Мероприятия по обеспечению безопасности дорожного движения</t>
  </si>
  <si>
    <t>0409 0420028380</t>
  </si>
  <si>
    <t>951 0409 0420028380 244</t>
  </si>
  <si>
    <t>Работы, услуги по содержанию  имущества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</si>
  <si>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</si>
  <si>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</si>
  <si>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</si>
  <si>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</si>
  <si>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>Благоустройство</t>
  </si>
  <si>
    <t xml:space="preserve">Итого 0503 </t>
  </si>
  <si>
    <t>Подпрограмма "Развитие сетей наружного освещения"</t>
  </si>
  <si>
    <t>0503 0710000000</t>
  </si>
  <si>
    <t>Мероприятия по оплате и обслуживанию уличного освещения в населенных пунктах на территории сельского поселения</t>
  </si>
  <si>
    <t>951 0503 0710028 244</t>
  </si>
  <si>
    <t xml:space="preserve">951 0503 0710028610 244 </t>
  </si>
  <si>
    <t>Услуги по содержанию имущества</t>
  </si>
  <si>
    <t xml:space="preserve">951 0503 0710028450 244 </t>
  </si>
  <si>
    <t>Подпрограмма "Прочее благоустройство"</t>
  </si>
  <si>
    <t>0503 0810000</t>
  </si>
  <si>
    <t>Расходы по озеленинию территории (Прочие работы,услуги)</t>
  </si>
  <si>
    <t>951 0503 0810028490 244</t>
  </si>
  <si>
    <t>Расходы по инвентаризации зеленных насаждений территории (Прочие работы,услуги)</t>
  </si>
  <si>
    <t>951 0503 0810028820244</t>
  </si>
  <si>
    <t>0503 0910000</t>
  </si>
  <si>
    <t>951 0503 0910028530 244</t>
  </si>
  <si>
    <t>Прочие работы, услуги</t>
  </si>
  <si>
    <t>951 0503 0910028520 244</t>
  </si>
  <si>
    <t>Мероприятия по дезинфекции Прочие работы, услуги</t>
  </si>
  <si>
    <t>951 0503 0910028210 244</t>
  </si>
  <si>
    <t>111</t>
  </si>
  <si>
    <t xml:space="preserve"> Расходы по благоустройству детских площадок Прочие работы, услуги</t>
  </si>
  <si>
    <t>951 0503 0910028510 244</t>
  </si>
  <si>
    <t>310</t>
  </si>
  <si>
    <t>Трудоустройство несовершеннолетних Прочие работы, услуги</t>
  </si>
  <si>
    <t>951 0503 0910028800 244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</si>
  <si>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</si>
  <si>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</si>
  <si>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</si>
  <si>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</si>
  <si>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Культура</t>
  </si>
  <si>
    <t xml:space="preserve">Итого 0801 </t>
  </si>
  <si>
    <t>Подпрограмма "Развитие культуры"</t>
  </si>
  <si>
    <t>0801 1000000000</t>
  </si>
  <si>
    <t>Расходы на повышение заработной платы работникам муниципальных учреждений культуры</t>
  </si>
  <si>
    <t>0801 1010028590</t>
  </si>
  <si>
    <t>Безвозмездные перечисления государственным и муниципальным организациям</t>
  </si>
  <si>
    <t>951 0801 1010028590 611</t>
  </si>
  <si>
    <t>241</t>
  </si>
  <si>
    <t>04</t>
  </si>
  <si>
    <t>Субсидия на обеспечение деятельности культуры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</si>
  <si>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</si>
  <si>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</si>
  <si>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</si>
  <si>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</si>
  <si>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</si>
  <si>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</si>
  <si>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</si>
  <si>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</si>
  <si>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</si>
  <si>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</si>
  <si>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</si>
  <si>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Результат исполнения бюджета (дефицит/профицит)</t>
  </si>
  <si>
    <t>Руководитель</t>
  </si>
  <si>
    <t>И.С. Орлова</t>
  </si>
  <si>
    <t>Руководитель финансово-</t>
  </si>
  <si>
    <t>И.о. заведующего сектором</t>
  </si>
  <si>
    <t>(подпись)</t>
  </si>
  <si>
    <t>(расшифровка подписи)</t>
  </si>
  <si>
    <t>экономической службы</t>
  </si>
  <si>
    <t>экономики и финансов</t>
  </si>
  <si>
    <t>А.В. Молявка</t>
  </si>
  <si>
    <t>Главный бухгалтер</t>
  </si>
  <si>
    <t>А.П. Костина</t>
  </si>
  <si>
    <t>"</t>
  </si>
  <si>
    <t>августа</t>
  </si>
  <si>
    <t>Подпрограмма "Повышение безопасности дорожного движения на территории Елизаветинского сельского поселения"</t>
  </si>
  <si>
    <t>Субсидии бюджетным учрежд. на финансов.обеспеч.государст. (муниципального) задания на оказание государст. (муницип.) услуг (выполнение работ)</t>
  </si>
  <si>
    <t>Расходы по отлову бродячих животных, дезинсекции, дератизации и  улучшению санитар. состояния территории</t>
  </si>
  <si>
    <t>Расходы на уплату налога на имущ. организ., земельн. налога, а также уплата прочих налогов и сборов и иных платежей (прочие расходы)</t>
  </si>
  <si>
    <t>Выполн.других обязат. государ. по иным не программным мероприят. органов местного самоуправ.(Прочая закупка товаров, работ и услуг для обеспеч.государ.(муницип. нужд)</t>
  </si>
  <si>
    <t>Оценка гос. имущества, признание прав и регулиров. отнош. недвижим.государств. Собствен.(Прочая закупка товаров, работ и услуг для обеспеч.государств. (муниципальных) нужд)</t>
  </si>
  <si>
    <t>Мероприят.по обеспеч. пожарной безопасности (Прочая 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</si>
</sst>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BCC"/>
      </patternFill>
    </fill>
    <fill>
      <patternFill patternType="solid">
        <fgColor rgb="FFFFFBCC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10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/>
    <xf numFmtId="49" fontId="3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3" fillId="0" borderId="0" xfId="0" applyNumberFormat="1" applyFont="1"/>
    <xf numFmtId="49" fontId="3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5" fillId="2" borderId="1" xfId="0" applyFont="1" applyFill="1" applyBorder="1"/>
    <xf numFmtId="49" fontId="5" fillId="2" borderId="9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0" fontId="6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" fontId="5" fillId="3" borderId="9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4" fontId="3" fillId="3" borderId="26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wrapText="1"/>
    </xf>
    <xf numFmtId="49" fontId="1" fillId="4" borderId="0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6" xfId="0" applyNumberFormat="1" applyFont="1" applyFill="1" applyBorder="1" applyAlignment="1">
      <alignment horizontal="right" vertical="center"/>
    </xf>
    <xf numFmtId="0" fontId="1" fillId="4" borderId="0" xfId="0" applyFont="1" applyFill="1" applyBorder="1"/>
    <xf numFmtId="0" fontId="1" fillId="4" borderId="0" xfId="0" applyFont="1" applyFill="1"/>
    <xf numFmtId="4" fontId="3" fillId="4" borderId="9" xfId="0" applyNumberFormat="1" applyFont="1" applyFill="1" applyBorder="1" applyAlignment="1">
      <alignment horizontal="right" vertical="center"/>
    </xf>
    <xf numFmtId="4" fontId="3" fillId="4" borderId="2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9" fillId="0" borderId="0" xfId="0" applyFont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2" fillId="2" borderId="20" xfId="0" applyFont="1" applyFill="1" applyBorder="1"/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2" borderId="23" xfId="0" applyNumberFormat="1" applyFont="1" applyFill="1" applyBorder="1" applyAlignment="1">
      <alignment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2" borderId="24" xfId="0" applyNumberFormat="1" applyFont="1" applyFill="1" applyBorder="1" applyAlignment="1">
      <alignment horizontal="right" vertical="center"/>
    </xf>
    <xf numFmtId="0" fontId="4" fillId="0" borderId="25" xfId="0" applyFont="1" applyBorder="1"/>
    <xf numFmtId="49" fontId="1" fillId="0" borderId="26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7" xfId="0" applyNumberFormat="1" applyFont="1" applyFill="1" applyBorder="1" applyAlignment="1">
      <alignment vertical="center"/>
    </xf>
    <xf numFmtId="4" fontId="5" fillId="2" borderId="15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2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/>
    </xf>
    <xf numFmtId="4" fontId="7" fillId="3" borderId="1" xfId="0" applyNumberFormat="1" applyFont="1" applyFill="1" applyBorder="1" applyAlignment="1">
      <alignment horizontal="right" vertical="center"/>
    </xf>
    <xf numFmtId="4" fontId="7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/>
    <xf numFmtId="4" fontId="8" fillId="3" borderId="1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0" fontId="6" fillId="0" borderId="25" xfId="0" applyFont="1" applyBorder="1" applyAlignment="1">
      <alignment horizontal="left" wrapText="1"/>
    </xf>
    <xf numFmtId="0" fontId="1" fillId="0" borderId="25" xfId="0" applyFont="1" applyBorder="1" applyAlignment="1">
      <alignment vertical="center" wrapText="1"/>
    </xf>
    <xf numFmtId="0" fontId="5" fillId="0" borderId="25" xfId="0" applyFont="1" applyBorder="1"/>
    <xf numFmtId="49" fontId="5" fillId="0" borderId="26" xfId="0" applyNumberFormat="1" applyFont="1" applyBorder="1" applyAlignment="1">
      <alignment horizontal="center"/>
    </xf>
    <xf numFmtId="0" fontId="5" fillId="2" borderId="25" xfId="0" applyFont="1" applyFill="1" applyBorder="1"/>
    <xf numFmtId="49" fontId="5" fillId="2" borderId="26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4" fontId="5" fillId="3" borderId="27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5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3" borderId="27" xfId="0" applyNumberFormat="1" applyFont="1" applyFill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left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4" fontId="5" fillId="4" borderId="15" xfId="0" applyNumberFormat="1" applyFont="1" applyFill="1" applyBorder="1" applyAlignment="1">
      <alignment horizontal="right" vertical="center"/>
    </xf>
    <xf numFmtId="0" fontId="1" fillId="4" borderId="25" xfId="0" applyFont="1" applyFill="1" applyBorder="1" applyAlignment="1">
      <alignment wrapText="1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readingOrder="1"/>
    </xf>
    <xf numFmtId="49" fontId="1" fillId="2" borderId="26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7"/>
  <sheetViews>
    <sheetView tabSelected="1" view="pageBreakPreview" topLeftCell="A70" zoomScaleNormal="100" zoomScaleSheetLayoutView="100" zoomScalePageLayoutView="124" workbookViewId="0">
      <selection activeCell="S144" sqref="S144"/>
    </sheetView>
  </sheetViews>
  <sheetFormatPr defaultRowHeight="12.75" x14ac:dyDescent="0.2"/>
  <cols>
    <col min="1" max="12" width="0.85546875" style="15" customWidth="1"/>
    <col min="13" max="13" width="2.42578125" style="15" customWidth="1"/>
    <col min="14" max="25" width="0.85546875" style="15" customWidth="1"/>
    <col min="26" max="26" width="1.5703125" style="15" customWidth="1"/>
    <col min="27" max="27" width="0.5703125" style="15" customWidth="1"/>
    <col min="28" max="35" width="0.85546875" style="15" hidden="1" customWidth="1"/>
    <col min="36" max="36" width="0.7109375" style="15" hidden="1" customWidth="1"/>
    <col min="37" max="37" width="0.28515625" style="15" hidden="1" customWidth="1"/>
    <col min="38" max="41" width="0.85546875" style="15" hidden="1" customWidth="1"/>
    <col min="42" max="42" width="0.42578125" style="15" customWidth="1"/>
    <col min="43" max="47" width="1" style="16" customWidth="1"/>
    <col min="48" max="52" width="0.85546875" style="16" customWidth="1"/>
    <col min="53" max="53" width="3.140625" style="16" customWidth="1"/>
    <col min="54" max="58" width="0.85546875" style="16" customWidth="1"/>
    <col min="59" max="59" width="4.7109375" style="16" customWidth="1"/>
    <col min="60" max="69" width="1.42578125" style="16" customWidth="1"/>
    <col min="70" max="75" width="0.85546875" style="16" customWidth="1"/>
    <col min="76" max="76" width="2.7109375" style="16" customWidth="1"/>
    <col min="77" max="77" width="0.85546875" style="16" customWidth="1"/>
    <col min="78" max="78" width="2.28515625" style="16" customWidth="1"/>
    <col min="79" max="81" width="0.85546875" style="16" customWidth="1"/>
    <col min="82" max="82" width="0.7109375" style="16" customWidth="1"/>
    <col min="83" max="84" width="0.85546875" style="16" hidden="1" customWidth="1"/>
    <col min="85" max="85" width="0.5703125" style="16" hidden="1" customWidth="1"/>
    <col min="86" max="87" width="0.85546875" style="16" hidden="1" customWidth="1"/>
    <col min="88" max="94" width="0.85546875" style="16" customWidth="1"/>
    <col min="95" max="95" width="2.140625" style="16" customWidth="1"/>
    <col min="96" max="99" width="0.85546875" style="16" customWidth="1"/>
    <col min="100" max="100" width="2.42578125" style="16" customWidth="1"/>
    <col min="101" max="106" width="0.85546875" style="16" customWidth="1"/>
    <col min="107" max="107" width="1.42578125" style="16" customWidth="1"/>
    <col min="108" max="123" width="0.85546875" style="16" customWidth="1"/>
    <col min="124" max="124" width="2.140625" style="16" customWidth="1"/>
    <col min="125" max="125" width="0.85546875" style="16" customWidth="1"/>
    <col min="126" max="126" width="0.7109375" style="16" customWidth="1"/>
    <col min="127" max="128" width="0.85546875" style="16" hidden="1" customWidth="1"/>
    <col min="129" max="136" width="0.85546875" style="16" customWidth="1"/>
    <col min="137" max="137" width="0.7109375" style="16" customWidth="1"/>
    <col min="138" max="138" width="0.5703125" style="16" hidden="1" customWidth="1"/>
    <col min="139" max="139" width="0.140625" style="16" hidden="1" customWidth="1"/>
    <col min="140" max="140" width="0.85546875" style="16" hidden="1" customWidth="1"/>
    <col min="141" max="141" width="0.7109375" style="16" customWidth="1"/>
    <col min="142" max="148" width="0.85546875" style="16" customWidth="1"/>
    <col min="149" max="149" width="2.140625" style="16" customWidth="1"/>
    <col min="150" max="153" width="0.85546875" style="16" customWidth="1"/>
    <col min="154" max="154" width="3.5703125" style="16" customWidth="1"/>
    <col min="155" max="161" width="0.85546875" style="16" customWidth="1"/>
    <col min="162" max="162" width="2.7109375" style="16" customWidth="1"/>
    <col min="163" max="172" width="0.85546875" style="16" customWidth="1"/>
    <col min="173" max="173" width="2.42578125" style="16" customWidth="1"/>
    <col min="174" max="179" width="0.85546875" style="16" customWidth="1"/>
    <col min="180" max="180" width="0.7109375" style="16" customWidth="1"/>
    <col min="181" max="181" width="1.85546875" style="15" customWidth="1"/>
    <col min="182" max="1025" width="0.85546875" style="15" customWidth="1"/>
  </cols>
  <sheetData>
    <row r="1" spans="1:180" x14ac:dyDescent="0.2"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8" t="s">
        <v>0</v>
      </c>
      <c r="FX1" s="17"/>
    </row>
    <row r="2" spans="1:180" x14ac:dyDescent="0.2"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</row>
    <row r="3" spans="1:180" s="15" customFormat="1" ht="15.75" customHeight="1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</row>
    <row r="4" spans="1:180" s="15" customFormat="1" ht="15" customHeight="1" x14ac:dyDescent="0.2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I4" s="13" t="s">
        <v>3</v>
      </c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</row>
    <row r="5" spans="1:180" s="15" customFormat="1" ht="17.25" customHeight="1" x14ac:dyDescent="0.2">
      <c r="FF5" s="19" t="s">
        <v>4</v>
      </c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</row>
    <row r="6" spans="1:180" s="15" customFormat="1" ht="15" customHeight="1" x14ac:dyDescent="0.2">
      <c r="BW6" s="19" t="s">
        <v>5</v>
      </c>
      <c r="BX6" s="20" t="s">
        <v>6</v>
      </c>
      <c r="BY6" s="11" t="s">
        <v>7</v>
      </c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0">
        <v>201</v>
      </c>
      <c r="CU6" s="10"/>
      <c r="CV6" s="10"/>
      <c r="CW6" s="10"/>
      <c r="CX6" s="10"/>
      <c r="CY6" s="9">
        <v>9</v>
      </c>
      <c r="CZ6" s="9"/>
      <c r="DB6" s="15" t="s">
        <v>8</v>
      </c>
      <c r="FF6" s="19" t="s">
        <v>9</v>
      </c>
      <c r="FI6" s="8" t="s">
        <v>10</v>
      </c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21"/>
    </row>
    <row r="7" spans="1:180" s="15" customFormat="1" ht="37.5" customHeight="1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6" t="s">
        <v>12</v>
      </c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FF7" s="19" t="s">
        <v>13</v>
      </c>
      <c r="FI7" s="5" t="s">
        <v>14</v>
      </c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</row>
    <row r="8" spans="1:180" s="15" customFormat="1" ht="1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FF8" s="19" t="s">
        <v>15</v>
      </c>
      <c r="FI8" s="2" t="s">
        <v>16</v>
      </c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</row>
    <row r="9" spans="1:180" s="15" customFormat="1" ht="15" customHeight="1" x14ac:dyDescent="0.2">
      <c r="A9" s="15" t="s">
        <v>17</v>
      </c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2" t="s">
        <v>18</v>
      </c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FF9" s="19" t="s">
        <v>19</v>
      </c>
      <c r="FI9" s="2" t="s">
        <v>20</v>
      </c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</row>
    <row r="10" spans="1:180" s="15" customFormat="1" ht="15" customHeight="1" x14ac:dyDescent="0.2">
      <c r="A10" s="15" t="s">
        <v>21</v>
      </c>
      <c r="FI10" s="24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6"/>
    </row>
    <row r="11" spans="1:180" s="15" customFormat="1" ht="15" customHeight="1" x14ac:dyDescent="0.2">
      <c r="A11" s="15" t="s">
        <v>22</v>
      </c>
      <c r="FF11" s="19" t="s">
        <v>23</v>
      </c>
      <c r="FI11" s="1">
        <v>383</v>
      </c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</row>
    <row r="12" spans="1:180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</row>
    <row r="13" spans="1:180" ht="24" customHeight="1" x14ac:dyDescent="0.2">
      <c r="A13" s="68" t="s">
        <v>24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 t="s">
        <v>25</v>
      </c>
      <c r="AL13" s="69"/>
      <c r="AM13" s="69"/>
      <c r="AN13" s="69"/>
      <c r="AO13" s="69"/>
      <c r="AP13" s="69"/>
      <c r="AQ13" s="70" t="s">
        <v>25</v>
      </c>
      <c r="AR13" s="70"/>
      <c r="AS13" s="70"/>
      <c r="AT13" s="70"/>
      <c r="AU13" s="70"/>
      <c r="AV13" s="69" t="s">
        <v>26</v>
      </c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70" t="s">
        <v>27</v>
      </c>
      <c r="BI13" s="70"/>
      <c r="BJ13" s="70"/>
      <c r="BK13" s="70"/>
      <c r="BL13" s="70"/>
      <c r="BM13" s="70" t="s">
        <v>28</v>
      </c>
      <c r="BN13" s="70"/>
      <c r="BO13" s="70"/>
      <c r="BP13" s="70"/>
      <c r="BQ13" s="70"/>
      <c r="BR13" s="69" t="s">
        <v>29</v>
      </c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 t="s">
        <v>30</v>
      </c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 t="s">
        <v>31</v>
      </c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71" t="s">
        <v>32</v>
      </c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</row>
    <row r="14" spans="1:180" ht="53.25" customHeight="1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9"/>
      <c r="AL14" s="69"/>
      <c r="AM14" s="69"/>
      <c r="AN14" s="69"/>
      <c r="AO14" s="69"/>
      <c r="AP14" s="69"/>
      <c r="AQ14" s="70"/>
      <c r="AR14" s="70"/>
      <c r="AS14" s="70"/>
      <c r="AT14" s="70"/>
      <c r="AU14" s="70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72" t="s">
        <v>33</v>
      </c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 t="s">
        <v>34</v>
      </c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 t="s">
        <v>35</v>
      </c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 t="s">
        <v>36</v>
      </c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 t="s">
        <v>37</v>
      </c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3" t="s">
        <v>38</v>
      </c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</row>
    <row r="15" spans="1:180" x14ac:dyDescent="0.2">
      <c r="A15" s="74">
        <v>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5">
        <v>2</v>
      </c>
      <c r="AL15" s="75"/>
      <c r="AM15" s="75"/>
      <c r="AN15" s="75"/>
      <c r="AO15" s="75"/>
      <c r="AP15" s="75"/>
      <c r="AQ15" s="76">
        <v>2</v>
      </c>
      <c r="AR15" s="76"/>
      <c r="AS15" s="76"/>
      <c r="AT15" s="76"/>
      <c r="AU15" s="76"/>
      <c r="AV15" s="75">
        <v>3</v>
      </c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6">
        <v>4</v>
      </c>
      <c r="BI15" s="76"/>
      <c r="BJ15" s="76"/>
      <c r="BK15" s="76"/>
      <c r="BL15" s="76"/>
      <c r="BM15" s="76">
        <v>5</v>
      </c>
      <c r="BN15" s="76"/>
      <c r="BO15" s="76"/>
      <c r="BP15" s="76"/>
      <c r="BQ15" s="76"/>
      <c r="BR15" s="75">
        <v>6</v>
      </c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7</v>
      </c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>
        <v>8</v>
      </c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>
        <v>9</v>
      </c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>
        <v>10</v>
      </c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>
        <v>11</v>
      </c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>
        <v>12</v>
      </c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7">
        <v>13</v>
      </c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</row>
    <row r="16" spans="1:180" ht="16.5" customHeight="1" x14ac:dyDescent="0.2">
      <c r="A16" s="78" t="s">
        <v>39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79"/>
      <c r="AM16" s="79"/>
      <c r="AN16" s="79"/>
      <c r="AO16" s="79"/>
      <c r="AP16" s="79"/>
      <c r="AQ16" s="80" t="s">
        <v>40</v>
      </c>
      <c r="AR16" s="80"/>
      <c r="AS16" s="80"/>
      <c r="AT16" s="80"/>
      <c r="AU16" s="80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2">
        <f>BR18+BR67+BR79+BR88+BR113+BR125+BR72+BR110+BR85+BR122</f>
        <v>13037300</v>
      </c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>
        <f>CJ18+CJ67+CJ79+CJ88+CJ113+CJ125+CJ72+CJ110+CJ85+CJ122</f>
        <v>13037300</v>
      </c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>
        <f>CW18+CW67+CW79+CW88+CW113+CW125+CW72+CW52+CW110+CW85+CW122</f>
        <v>7952466.8700000001</v>
      </c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3">
        <v>0</v>
      </c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>
        <v>0</v>
      </c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2">
        <f>CW16</f>
        <v>7952466.8700000001</v>
      </c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4">
        <f>BR16-CW16</f>
        <v>5084833.13</v>
      </c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5">
        <f>CJ16-CW16</f>
        <v>5084833.13</v>
      </c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</row>
    <row r="17" spans="1:180" x14ac:dyDescent="0.2">
      <c r="A17" s="86" t="s">
        <v>41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7"/>
      <c r="AL17" s="87"/>
      <c r="AM17" s="87"/>
      <c r="AN17" s="87"/>
      <c r="AO17" s="87"/>
      <c r="AP17" s="87"/>
      <c r="AQ17" s="88"/>
      <c r="AR17" s="88"/>
      <c r="AS17" s="88"/>
      <c r="AT17" s="88"/>
      <c r="AU17" s="88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</row>
    <row r="18" spans="1:180" s="35" customFormat="1" ht="33.75" customHeight="1" x14ac:dyDescent="0.2">
      <c r="A18" s="93" t="s">
        <v>42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28"/>
      <c r="AI18" s="28"/>
      <c r="AJ18" s="28"/>
      <c r="AK18" s="29"/>
      <c r="AL18" s="29"/>
      <c r="AM18" s="29"/>
      <c r="AN18" s="29"/>
      <c r="AO18" s="29"/>
      <c r="AP18" s="30"/>
      <c r="AQ18" s="94"/>
      <c r="AR18" s="94"/>
      <c r="AS18" s="94"/>
      <c r="AT18" s="94"/>
      <c r="AU18" s="94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6">
        <f>BR20+BR55+BR51</f>
        <v>5710580</v>
      </c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31"/>
      <c r="CF18" s="31"/>
      <c r="CG18" s="31"/>
      <c r="CH18" s="31"/>
      <c r="CI18" s="32"/>
      <c r="CJ18" s="97">
        <f>CJ20+CJ55+CJ52</f>
        <v>5710580</v>
      </c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>
        <f>CW20+CW55</f>
        <v>3689203.23</v>
      </c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8">
        <v>0</v>
      </c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33"/>
      <c r="DY18" s="98">
        <v>0</v>
      </c>
      <c r="DZ18" s="98"/>
      <c r="EA18" s="98"/>
      <c r="EB18" s="98"/>
      <c r="EC18" s="98"/>
      <c r="ED18" s="98"/>
      <c r="EE18" s="98"/>
      <c r="EF18" s="98"/>
      <c r="EG18" s="98"/>
      <c r="EH18" s="34"/>
      <c r="EI18" s="34"/>
      <c r="EJ18" s="34"/>
      <c r="EK18" s="33"/>
      <c r="EL18" s="97">
        <f>CW18</f>
        <v>3689203.23</v>
      </c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>
        <f>BR18-CW18</f>
        <v>2021376.77</v>
      </c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>
        <v>2021376.77</v>
      </c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</row>
    <row r="19" spans="1:180" s="37" customFormat="1" ht="75" customHeight="1" x14ac:dyDescent="0.2">
      <c r="A19" s="100" t="s">
        <v>43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36"/>
      <c r="AI19" s="36"/>
      <c r="AJ19" s="36"/>
      <c r="AK19" s="101"/>
      <c r="AL19" s="101"/>
      <c r="AM19" s="101"/>
      <c r="AN19" s="101"/>
      <c r="AO19" s="101"/>
      <c r="AP19" s="101"/>
      <c r="AQ19" s="102" t="s">
        <v>44</v>
      </c>
      <c r="AR19" s="102"/>
      <c r="AS19" s="102"/>
      <c r="AT19" s="102"/>
      <c r="AU19" s="102"/>
      <c r="AV19" s="103" t="s">
        <v>44</v>
      </c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2" t="s">
        <v>44</v>
      </c>
      <c r="BI19" s="102"/>
      <c r="BJ19" s="102"/>
      <c r="BK19" s="102"/>
      <c r="BL19" s="102"/>
      <c r="BM19" s="102" t="s">
        <v>44</v>
      </c>
      <c r="BN19" s="102"/>
      <c r="BO19" s="102"/>
      <c r="BP19" s="102"/>
      <c r="BQ19" s="102"/>
      <c r="BR19" s="104" t="s">
        <v>44</v>
      </c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 t="s">
        <v>44</v>
      </c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 t="s">
        <v>44</v>
      </c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 t="s">
        <v>44</v>
      </c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 t="s">
        <v>44</v>
      </c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 t="s">
        <v>44</v>
      </c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 t="s">
        <v>44</v>
      </c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5" t="s">
        <v>44</v>
      </c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</row>
    <row r="20" spans="1:180" s="37" customFormat="1" ht="17.25" customHeight="1" x14ac:dyDescent="0.2">
      <c r="A20" s="106" t="s">
        <v>45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38"/>
      <c r="AI20" s="38"/>
      <c r="AJ20" s="38"/>
      <c r="AK20" s="107"/>
      <c r="AL20" s="107"/>
      <c r="AM20" s="107"/>
      <c r="AN20" s="107"/>
      <c r="AO20" s="107"/>
      <c r="AP20" s="107"/>
      <c r="AQ20" s="108"/>
      <c r="AR20" s="108"/>
      <c r="AS20" s="108"/>
      <c r="AT20" s="108"/>
      <c r="AU20" s="108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97">
        <f>BR22+BR47</f>
        <v>5021180</v>
      </c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>
        <f>CJ22+CJ47</f>
        <v>5021180</v>
      </c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>
        <f>CW22+CW47</f>
        <v>3340634.63</v>
      </c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6">
        <v>0</v>
      </c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32"/>
      <c r="DY20" s="97">
        <v>0</v>
      </c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>
        <f>CW20</f>
        <v>3340634.63</v>
      </c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>
        <f>BR20-CW20</f>
        <v>1680545.37</v>
      </c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9">
        <f>CJ20-CW20</f>
        <v>1680545.37</v>
      </c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</row>
    <row r="21" spans="1:180" ht="6" hidden="1" customHeight="1" x14ac:dyDescent="0.2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6"/>
      <c r="AI21" s="16"/>
      <c r="AJ21" s="16"/>
      <c r="AK21" s="25"/>
      <c r="AL21" s="25"/>
      <c r="AM21" s="25"/>
      <c r="AN21" s="25"/>
      <c r="AO21" s="25"/>
      <c r="AP21" s="27"/>
      <c r="AQ21" s="88"/>
      <c r="AR21" s="88"/>
      <c r="AS21" s="88"/>
      <c r="AT21" s="88"/>
      <c r="AU21" s="88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39"/>
      <c r="CF21" s="39"/>
      <c r="CG21" s="39"/>
      <c r="CH21" s="39"/>
      <c r="CI21" s="40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1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40"/>
      <c r="DY21" s="111"/>
      <c r="DZ21" s="111"/>
      <c r="EA21" s="111"/>
      <c r="EB21" s="111"/>
      <c r="EC21" s="111"/>
      <c r="ED21" s="111"/>
      <c r="EE21" s="111"/>
      <c r="EF21" s="111"/>
      <c r="EG21" s="111"/>
      <c r="EH21" s="39"/>
      <c r="EI21" s="39"/>
      <c r="EJ21" s="39"/>
      <c r="EK21" s="40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</row>
    <row r="22" spans="1:180" s="37" customFormat="1" ht="51.75" customHeight="1" x14ac:dyDescent="0.2">
      <c r="A22" s="114" t="s">
        <v>46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36"/>
      <c r="AI22" s="36"/>
      <c r="AJ22" s="36"/>
      <c r="AK22" s="101"/>
      <c r="AL22" s="101"/>
      <c r="AM22" s="101"/>
      <c r="AN22" s="101"/>
      <c r="AO22" s="101"/>
      <c r="AP22" s="101"/>
      <c r="AQ22" s="115"/>
      <c r="AR22" s="115"/>
      <c r="AS22" s="115"/>
      <c r="AT22" s="115"/>
      <c r="AU22" s="115"/>
      <c r="AV22" s="116" t="s">
        <v>47</v>
      </c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7">
        <f>BR24+BR28+BR34+BR30+BR45</f>
        <v>5020980</v>
      </c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>
        <f>CJ24+CJ28+CJ34+CJ30+CJ45</f>
        <v>5020980</v>
      </c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>
        <f>CW24+CW28+CW34+CW30+CW45</f>
        <v>3340434.63</v>
      </c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8">
        <v>0</v>
      </c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40"/>
      <c r="DY22" s="117">
        <v>0</v>
      </c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>
        <f>CW22</f>
        <v>3340434.63</v>
      </c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>
        <f>BR22-CW22</f>
        <v>1680545.37</v>
      </c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9">
        <f>CJ22-CW22</f>
        <v>1680545.37</v>
      </c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</row>
    <row r="23" spans="1:180" ht="6" hidden="1" customHeight="1" x14ac:dyDescent="0.2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6"/>
      <c r="AI23" s="16"/>
      <c r="AJ23" s="16"/>
      <c r="AK23" s="25"/>
      <c r="AL23" s="25"/>
      <c r="AM23" s="25"/>
      <c r="AN23" s="25"/>
      <c r="AO23" s="25"/>
      <c r="AP23" s="27"/>
      <c r="AQ23" s="88"/>
      <c r="AR23" s="88"/>
      <c r="AS23" s="88"/>
      <c r="AT23" s="88"/>
      <c r="AU23" s="88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39"/>
      <c r="CF23" s="39"/>
      <c r="CG23" s="39"/>
      <c r="CH23" s="39"/>
      <c r="CI23" s="40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40"/>
      <c r="DY23" s="111"/>
      <c r="DZ23" s="111"/>
      <c r="EA23" s="111"/>
      <c r="EB23" s="111"/>
      <c r="EC23" s="111"/>
      <c r="ED23" s="111"/>
      <c r="EE23" s="111"/>
      <c r="EF23" s="111"/>
      <c r="EG23" s="111"/>
      <c r="EH23" s="39"/>
      <c r="EI23" s="39"/>
      <c r="EJ23" s="39"/>
      <c r="EK23" s="40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</row>
    <row r="24" spans="1:180" ht="32.25" customHeight="1" x14ac:dyDescent="0.2">
      <c r="A24" s="120" t="s">
        <v>48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6"/>
      <c r="AI24" s="16"/>
      <c r="AJ24" s="16"/>
      <c r="AK24" s="25"/>
      <c r="AL24" s="25"/>
      <c r="AM24" s="25"/>
      <c r="AN24" s="25"/>
      <c r="AO24" s="25"/>
      <c r="AP24" s="27"/>
      <c r="AQ24" s="121"/>
      <c r="AR24" s="121"/>
      <c r="AS24" s="121"/>
      <c r="AT24" s="121"/>
      <c r="AU24" s="121"/>
      <c r="AV24" s="122" t="s">
        <v>49</v>
      </c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3" t="s">
        <v>50</v>
      </c>
      <c r="BI24" s="123"/>
      <c r="BJ24" s="123"/>
      <c r="BK24" s="123"/>
      <c r="BL24" s="123"/>
      <c r="BM24" s="121"/>
      <c r="BN24" s="121"/>
      <c r="BO24" s="121"/>
      <c r="BP24" s="121"/>
      <c r="BQ24" s="121"/>
      <c r="BR24" s="124">
        <f>BR25+BR26+BR27</f>
        <v>2946520</v>
      </c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41"/>
      <c r="CF24" s="41"/>
      <c r="CG24" s="41"/>
      <c r="CH24" s="41"/>
      <c r="CI24" s="42"/>
      <c r="CJ24" s="125">
        <f>CJ25+CJ26+CJ27</f>
        <v>2946520</v>
      </c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>
        <f>CW25+CW26+CW27</f>
        <v>2024354.06</v>
      </c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4">
        <v>0</v>
      </c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42"/>
      <c r="DY24" s="124">
        <v>0</v>
      </c>
      <c r="DZ24" s="124"/>
      <c r="EA24" s="124"/>
      <c r="EB24" s="124"/>
      <c r="EC24" s="124"/>
      <c r="ED24" s="124"/>
      <c r="EE24" s="124"/>
      <c r="EF24" s="124"/>
      <c r="EG24" s="124"/>
      <c r="EH24" s="41"/>
      <c r="EI24" s="41"/>
      <c r="EJ24" s="41"/>
      <c r="EK24" s="42"/>
      <c r="EL24" s="125">
        <f t="shared" ref="EL24:EL47" si="0">CW24</f>
        <v>2024354.06</v>
      </c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>
        <f t="shared" ref="EY24:EY49" si="1">BR24-CW24</f>
        <v>922165.94</v>
      </c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6">
        <f t="shared" ref="FL24:FL49" si="2">CJ24-CW24</f>
        <v>922165.94</v>
      </c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</row>
    <row r="25" spans="1:180" ht="28.5" customHeight="1" x14ac:dyDescent="0.2">
      <c r="A25" s="127" t="s">
        <v>51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6"/>
      <c r="AI25" s="16"/>
      <c r="AJ25" s="16"/>
      <c r="AK25" s="25"/>
      <c r="AL25" s="25"/>
      <c r="AM25" s="25"/>
      <c r="AN25" s="25"/>
      <c r="AO25" s="25"/>
      <c r="AP25" s="27"/>
      <c r="AQ25" s="121"/>
      <c r="AR25" s="121"/>
      <c r="AS25" s="121"/>
      <c r="AT25" s="121"/>
      <c r="AU25" s="121"/>
      <c r="AV25" s="122" t="s">
        <v>49</v>
      </c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1" t="s">
        <v>52</v>
      </c>
      <c r="BI25" s="121"/>
      <c r="BJ25" s="121"/>
      <c r="BK25" s="121"/>
      <c r="BL25" s="121"/>
      <c r="BM25" s="121" t="s">
        <v>53</v>
      </c>
      <c r="BN25" s="121"/>
      <c r="BO25" s="121"/>
      <c r="BP25" s="121"/>
      <c r="BQ25" s="121"/>
      <c r="BR25" s="118">
        <v>2922500</v>
      </c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39"/>
      <c r="CF25" s="39"/>
      <c r="CG25" s="39"/>
      <c r="CH25" s="39"/>
      <c r="CI25" s="40"/>
      <c r="CJ25" s="118">
        <v>2922500</v>
      </c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7">
        <v>2024354.06</v>
      </c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8">
        <v>0</v>
      </c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40"/>
      <c r="DY25" s="118">
        <v>0</v>
      </c>
      <c r="DZ25" s="118"/>
      <c r="EA25" s="118"/>
      <c r="EB25" s="118"/>
      <c r="EC25" s="118"/>
      <c r="ED25" s="118"/>
      <c r="EE25" s="118"/>
      <c r="EF25" s="118"/>
      <c r="EG25" s="118"/>
      <c r="EH25" s="39"/>
      <c r="EI25" s="39"/>
      <c r="EJ25" s="39"/>
      <c r="EK25" s="40"/>
      <c r="EL25" s="117">
        <f t="shared" si="0"/>
        <v>2024354.06</v>
      </c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>
        <f t="shared" si="1"/>
        <v>898145.94</v>
      </c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9">
        <f t="shared" si="2"/>
        <v>898145.94</v>
      </c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</row>
    <row r="26" spans="1:180" ht="21.75" customHeight="1" x14ac:dyDescent="0.2">
      <c r="A26" s="127" t="s">
        <v>51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6"/>
      <c r="AI26" s="16"/>
      <c r="AJ26" s="16"/>
      <c r="AK26" s="25"/>
      <c r="AL26" s="25"/>
      <c r="AM26" s="25"/>
      <c r="AN26" s="25"/>
      <c r="AO26" s="25"/>
      <c r="AP26" s="27"/>
      <c r="AQ26" s="121"/>
      <c r="AR26" s="121"/>
      <c r="AS26" s="121"/>
      <c r="AT26" s="121"/>
      <c r="AU26" s="121"/>
      <c r="AV26" s="122" t="s">
        <v>49</v>
      </c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1" t="s">
        <v>52</v>
      </c>
      <c r="BI26" s="121"/>
      <c r="BJ26" s="121"/>
      <c r="BK26" s="121"/>
      <c r="BL26" s="121"/>
      <c r="BM26" s="121" t="s">
        <v>54</v>
      </c>
      <c r="BN26" s="121"/>
      <c r="BO26" s="121"/>
      <c r="BP26" s="121"/>
      <c r="BQ26" s="121"/>
      <c r="BR26" s="118">
        <v>12500</v>
      </c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39"/>
      <c r="CF26" s="39"/>
      <c r="CG26" s="39"/>
      <c r="CH26" s="39"/>
      <c r="CI26" s="40"/>
      <c r="CJ26" s="118">
        <v>12500</v>
      </c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7">
        <v>0</v>
      </c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8">
        <v>0</v>
      </c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40"/>
      <c r="DY26" s="118">
        <v>0</v>
      </c>
      <c r="DZ26" s="118"/>
      <c r="EA26" s="118"/>
      <c r="EB26" s="118"/>
      <c r="EC26" s="118"/>
      <c r="ED26" s="118"/>
      <c r="EE26" s="118"/>
      <c r="EF26" s="118"/>
      <c r="EG26" s="118"/>
      <c r="EH26" s="39"/>
      <c r="EI26" s="39"/>
      <c r="EJ26" s="39"/>
      <c r="EK26" s="40"/>
      <c r="EL26" s="117">
        <f t="shared" si="0"/>
        <v>0</v>
      </c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>
        <f t="shared" si="1"/>
        <v>12500</v>
      </c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9">
        <f t="shared" si="2"/>
        <v>12500</v>
      </c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</row>
    <row r="27" spans="1:180" ht="27" customHeight="1" x14ac:dyDescent="0.2">
      <c r="A27" s="127" t="s">
        <v>51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6"/>
      <c r="AI27" s="16"/>
      <c r="AJ27" s="16"/>
      <c r="AK27" s="25"/>
      <c r="AL27" s="25"/>
      <c r="AM27" s="25"/>
      <c r="AN27" s="25"/>
      <c r="AO27" s="25"/>
      <c r="AP27" s="27"/>
      <c r="AQ27" s="121"/>
      <c r="AR27" s="121"/>
      <c r="AS27" s="121"/>
      <c r="AT27" s="121"/>
      <c r="AU27" s="121"/>
      <c r="AV27" s="122" t="s">
        <v>49</v>
      </c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1" t="s">
        <v>52</v>
      </c>
      <c r="BI27" s="121"/>
      <c r="BJ27" s="121"/>
      <c r="BK27" s="121"/>
      <c r="BL27" s="121"/>
      <c r="BM27" s="121" t="s">
        <v>55</v>
      </c>
      <c r="BN27" s="121"/>
      <c r="BO27" s="121"/>
      <c r="BP27" s="121"/>
      <c r="BQ27" s="121"/>
      <c r="BR27" s="118">
        <v>11520</v>
      </c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39"/>
      <c r="CF27" s="39"/>
      <c r="CG27" s="39"/>
      <c r="CH27" s="39"/>
      <c r="CI27" s="40"/>
      <c r="CJ27" s="118">
        <v>11520</v>
      </c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7">
        <v>0</v>
      </c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8">
        <v>0</v>
      </c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40"/>
      <c r="DY27" s="118">
        <v>0</v>
      </c>
      <c r="DZ27" s="118"/>
      <c r="EA27" s="118"/>
      <c r="EB27" s="118"/>
      <c r="EC27" s="118"/>
      <c r="ED27" s="118"/>
      <c r="EE27" s="118"/>
      <c r="EF27" s="118"/>
      <c r="EG27" s="118"/>
      <c r="EH27" s="39"/>
      <c r="EI27" s="39"/>
      <c r="EJ27" s="39"/>
      <c r="EK27" s="40"/>
      <c r="EL27" s="117">
        <f t="shared" si="0"/>
        <v>0</v>
      </c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>
        <f t="shared" si="1"/>
        <v>11520</v>
      </c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9">
        <f t="shared" si="2"/>
        <v>11520</v>
      </c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</row>
    <row r="28" spans="1:180" ht="24.75" customHeight="1" x14ac:dyDescent="0.2">
      <c r="A28" s="120" t="s">
        <v>48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6"/>
      <c r="AI28" s="16"/>
      <c r="AJ28" s="16"/>
      <c r="AK28" s="25"/>
      <c r="AL28" s="25"/>
      <c r="AM28" s="25"/>
      <c r="AN28" s="25"/>
      <c r="AO28" s="25"/>
      <c r="AP28" s="27"/>
      <c r="AQ28" s="121"/>
      <c r="AR28" s="121"/>
      <c r="AS28" s="121"/>
      <c r="AT28" s="121"/>
      <c r="AU28" s="121"/>
      <c r="AV28" s="122" t="s">
        <v>56</v>
      </c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3" t="s">
        <v>50</v>
      </c>
      <c r="BI28" s="123"/>
      <c r="BJ28" s="123"/>
      <c r="BK28" s="123"/>
      <c r="BL28" s="123"/>
      <c r="BM28" s="121"/>
      <c r="BN28" s="121"/>
      <c r="BO28" s="121"/>
      <c r="BP28" s="121"/>
      <c r="BQ28" s="121"/>
      <c r="BR28" s="124">
        <f>BR29</f>
        <v>251880</v>
      </c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41"/>
      <c r="CF28" s="41"/>
      <c r="CG28" s="41"/>
      <c r="CH28" s="41"/>
      <c r="CI28" s="42"/>
      <c r="CJ28" s="125">
        <f>CJ29</f>
        <v>251880</v>
      </c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>
        <f>CW29</f>
        <v>187632</v>
      </c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4">
        <v>0</v>
      </c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42"/>
      <c r="DY28" s="124">
        <v>0</v>
      </c>
      <c r="DZ28" s="124"/>
      <c r="EA28" s="124"/>
      <c r="EB28" s="124"/>
      <c r="EC28" s="124"/>
      <c r="ED28" s="124"/>
      <c r="EE28" s="124"/>
      <c r="EF28" s="124"/>
      <c r="EG28" s="124"/>
      <c r="EH28" s="41"/>
      <c r="EI28" s="41"/>
      <c r="EJ28" s="41"/>
      <c r="EK28" s="42"/>
      <c r="EL28" s="125">
        <f t="shared" si="0"/>
        <v>187632</v>
      </c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8">
        <f t="shared" si="1"/>
        <v>64248</v>
      </c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9">
        <f t="shared" si="2"/>
        <v>64248</v>
      </c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</row>
    <row r="29" spans="1:180" ht="29.25" customHeight="1" x14ac:dyDescent="0.2">
      <c r="A29" s="130" t="s">
        <v>57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6"/>
      <c r="AI29" s="16"/>
      <c r="AJ29" s="16"/>
      <c r="AK29" s="25"/>
      <c r="AL29" s="25"/>
      <c r="AM29" s="25"/>
      <c r="AN29" s="25"/>
      <c r="AO29" s="25"/>
      <c r="AP29" s="27"/>
      <c r="AQ29" s="121"/>
      <c r="AR29" s="121"/>
      <c r="AS29" s="121"/>
      <c r="AT29" s="121"/>
      <c r="AU29" s="121"/>
      <c r="AV29" s="122" t="s">
        <v>58</v>
      </c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1" t="s">
        <v>59</v>
      </c>
      <c r="BI29" s="121"/>
      <c r="BJ29" s="121"/>
      <c r="BK29" s="121"/>
      <c r="BL29" s="121"/>
      <c r="BM29" s="121" t="s">
        <v>53</v>
      </c>
      <c r="BN29" s="121"/>
      <c r="BO29" s="121"/>
      <c r="BP29" s="121"/>
      <c r="BQ29" s="121"/>
      <c r="BR29" s="118">
        <v>251880</v>
      </c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39"/>
      <c r="CF29" s="39"/>
      <c r="CG29" s="39"/>
      <c r="CH29" s="39"/>
      <c r="CI29" s="40"/>
      <c r="CJ29" s="118">
        <v>251880</v>
      </c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7">
        <v>187632</v>
      </c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8">
        <v>0</v>
      </c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40"/>
      <c r="DY29" s="118">
        <v>0</v>
      </c>
      <c r="DZ29" s="118"/>
      <c r="EA29" s="118"/>
      <c r="EB29" s="118"/>
      <c r="EC29" s="118"/>
      <c r="ED29" s="118"/>
      <c r="EE29" s="118"/>
      <c r="EF29" s="118"/>
      <c r="EG29" s="118"/>
      <c r="EH29" s="39"/>
      <c r="EI29" s="39"/>
      <c r="EJ29" s="39"/>
      <c r="EK29" s="40"/>
      <c r="EL29" s="117">
        <f t="shared" si="0"/>
        <v>187632</v>
      </c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31">
        <f t="shared" si="1"/>
        <v>64248</v>
      </c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2">
        <f t="shared" si="2"/>
        <v>64248</v>
      </c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</row>
    <row r="30" spans="1:180" ht="24.75" customHeight="1" x14ac:dyDescent="0.2">
      <c r="A30" s="120" t="s">
        <v>48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6"/>
      <c r="AI30" s="16"/>
      <c r="AJ30" s="16"/>
      <c r="AK30" s="25"/>
      <c r="AL30" s="25"/>
      <c r="AM30" s="25"/>
      <c r="AN30" s="25"/>
      <c r="AO30" s="25"/>
      <c r="AP30" s="27"/>
      <c r="AQ30" s="121"/>
      <c r="AR30" s="121"/>
      <c r="AS30" s="121"/>
      <c r="AT30" s="121"/>
      <c r="AU30" s="121"/>
      <c r="AV30" s="122" t="s">
        <v>60</v>
      </c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3" t="s">
        <v>50</v>
      </c>
      <c r="BI30" s="123"/>
      <c r="BJ30" s="123"/>
      <c r="BK30" s="123"/>
      <c r="BL30" s="123"/>
      <c r="BM30" s="121"/>
      <c r="BN30" s="121"/>
      <c r="BO30" s="121"/>
      <c r="BP30" s="121"/>
      <c r="BQ30" s="121"/>
      <c r="BR30" s="124">
        <f>BR31+BR32+BR33</f>
        <v>1166580</v>
      </c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41"/>
      <c r="CF30" s="41"/>
      <c r="CG30" s="41"/>
      <c r="CH30" s="41"/>
      <c r="CI30" s="42"/>
      <c r="CJ30" s="125">
        <f>CJ31+CJ32+CJ33</f>
        <v>1166580</v>
      </c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>
        <f>CW31+CW32+CW33</f>
        <v>640509.18999999994</v>
      </c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4">
        <v>0</v>
      </c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42"/>
      <c r="DY30" s="124">
        <v>0</v>
      </c>
      <c r="DZ30" s="124"/>
      <c r="EA30" s="124"/>
      <c r="EB30" s="124"/>
      <c r="EC30" s="124"/>
      <c r="ED30" s="124"/>
      <c r="EE30" s="124"/>
      <c r="EF30" s="124"/>
      <c r="EG30" s="124"/>
      <c r="EH30" s="41"/>
      <c r="EI30" s="41"/>
      <c r="EJ30" s="41"/>
      <c r="EK30" s="42"/>
      <c r="EL30" s="125">
        <f t="shared" si="0"/>
        <v>640509.18999999994</v>
      </c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8">
        <f t="shared" si="1"/>
        <v>526070.81000000006</v>
      </c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9">
        <f t="shared" si="2"/>
        <v>526070.81000000006</v>
      </c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</row>
    <row r="31" spans="1:180" ht="24" customHeight="1" x14ac:dyDescent="0.2">
      <c r="A31" s="120" t="s">
        <v>61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6"/>
      <c r="AI31" s="16"/>
      <c r="AJ31" s="16"/>
      <c r="AK31" s="25"/>
      <c r="AL31" s="25"/>
      <c r="AM31" s="25"/>
      <c r="AN31" s="25"/>
      <c r="AO31" s="25"/>
      <c r="AP31" s="27"/>
      <c r="AQ31" s="121"/>
      <c r="AR31" s="121"/>
      <c r="AS31" s="121"/>
      <c r="AT31" s="121"/>
      <c r="AU31" s="121"/>
      <c r="AV31" s="122" t="s">
        <v>60</v>
      </c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1" t="s">
        <v>62</v>
      </c>
      <c r="BI31" s="121"/>
      <c r="BJ31" s="121"/>
      <c r="BK31" s="121"/>
      <c r="BL31" s="121"/>
      <c r="BM31" s="121" t="s">
        <v>53</v>
      </c>
      <c r="BN31" s="121"/>
      <c r="BO31" s="121"/>
      <c r="BP31" s="121"/>
      <c r="BQ31" s="121"/>
      <c r="BR31" s="118">
        <v>1157700</v>
      </c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39"/>
      <c r="CF31" s="39"/>
      <c r="CG31" s="39"/>
      <c r="CH31" s="39"/>
      <c r="CI31" s="40"/>
      <c r="CJ31" s="118">
        <v>1157700</v>
      </c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7">
        <v>640509.18999999994</v>
      </c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8">
        <v>0</v>
      </c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40"/>
      <c r="DY31" s="118">
        <v>0</v>
      </c>
      <c r="DZ31" s="118"/>
      <c r="EA31" s="118"/>
      <c r="EB31" s="118"/>
      <c r="EC31" s="118"/>
      <c r="ED31" s="118"/>
      <c r="EE31" s="118"/>
      <c r="EF31" s="118"/>
      <c r="EG31" s="118"/>
      <c r="EH31" s="39"/>
      <c r="EI31" s="39"/>
      <c r="EJ31" s="39"/>
      <c r="EK31" s="40"/>
      <c r="EL31" s="117">
        <f t="shared" si="0"/>
        <v>640509.18999999994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>
        <f t="shared" si="1"/>
        <v>517190.81000000006</v>
      </c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9">
        <f t="shared" si="2"/>
        <v>517190.81000000006</v>
      </c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</row>
    <row r="32" spans="1:180" ht="21.75" customHeight="1" x14ac:dyDescent="0.2">
      <c r="A32" s="120" t="s">
        <v>61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6"/>
      <c r="AI32" s="16"/>
      <c r="AJ32" s="16"/>
      <c r="AK32" s="25"/>
      <c r="AL32" s="25"/>
      <c r="AM32" s="25"/>
      <c r="AN32" s="25"/>
      <c r="AO32" s="25"/>
      <c r="AP32" s="27"/>
      <c r="AQ32" s="121"/>
      <c r="AR32" s="121"/>
      <c r="AS32" s="121"/>
      <c r="AT32" s="121"/>
      <c r="AU32" s="121"/>
      <c r="AV32" s="122" t="s">
        <v>60</v>
      </c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1" t="s">
        <v>62</v>
      </c>
      <c r="BI32" s="121"/>
      <c r="BJ32" s="121"/>
      <c r="BK32" s="121"/>
      <c r="BL32" s="121"/>
      <c r="BM32" s="121" t="s">
        <v>54</v>
      </c>
      <c r="BN32" s="121"/>
      <c r="BO32" s="121"/>
      <c r="BP32" s="121"/>
      <c r="BQ32" s="121"/>
      <c r="BR32" s="118">
        <v>5400</v>
      </c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39"/>
      <c r="CF32" s="39"/>
      <c r="CG32" s="39"/>
      <c r="CH32" s="39"/>
      <c r="CI32" s="40"/>
      <c r="CJ32" s="118">
        <v>5400</v>
      </c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7">
        <v>0</v>
      </c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8">
        <v>0</v>
      </c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40"/>
      <c r="DY32" s="118">
        <v>0</v>
      </c>
      <c r="DZ32" s="118"/>
      <c r="EA32" s="118"/>
      <c r="EB32" s="118"/>
      <c r="EC32" s="118"/>
      <c r="ED32" s="118"/>
      <c r="EE32" s="118"/>
      <c r="EF32" s="118"/>
      <c r="EG32" s="118"/>
      <c r="EH32" s="39"/>
      <c r="EI32" s="39"/>
      <c r="EJ32" s="39"/>
      <c r="EK32" s="40"/>
      <c r="EL32" s="117">
        <f t="shared" si="0"/>
        <v>0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>
        <f t="shared" si="1"/>
        <v>5400</v>
      </c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9">
        <f t="shared" si="2"/>
        <v>5400</v>
      </c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</row>
    <row r="33" spans="1:180" ht="21.75" customHeight="1" x14ac:dyDescent="0.2">
      <c r="A33" s="120" t="s">
        <v>61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6"/>
      <c r="AI33" s="16"/>
      <c r="AJ33" s="16"/>
      <c r="AK33" s="25"/>
      <c r="AL33" s="25"/>
      <c r="AM33" s="25"/>
      <c r="AN33" s="25"/>
      <c r="AO33" s="25"/>
      <c r="AP33" s="27"/>
      <c r="AQ33" s="121"/>
      <c r="AR33" s="121"/>
      <c r="AS33" s="121"/>
      <c r="AT33" s="121"/>
      <c r="AU33" s="121"/>
      <c r="AV33" s="122" t="s">
        <v>60</v>
      </c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1" t="s">
        <v>62</v>
      </c>
      <c r="BI33" s="121"/>
      <c r="BJ33" s="121"/>
      <c r="BK33" s="121"/>
      <c r="BL33" s="121"/>
      <c r="BM33" s="121" t="s">
        <v>55</v>
      </c>
      <c r="BN33" s="121"/>
      <c r="BO33" s="121"/>
      <c r="BP33" s="121"/>
      <c r="BQ33" s="121"/>
      <c r="BR33" s="118">
        <v>3480</v>
      </c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39"/>
      <c r="CF33" s="39"/>
      <c r="CG33" s="39"/>
      <c r="CH33" s="39"/>
      <c r="CI33" s="40"/>
      <c r="CJ33" s="118">
        <v>3480</v>
      </c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7">
        <v>0</v>
      </c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8">
        <v>0</v>
      </c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40"/>
      <c r="DY33" s="118">
        <v>0</v>
      </c>
      <c r="DZ33" s="118"/>
      <c r="EA33" s="118"/>
      <c r="EB33" s="118"/>
      <c r="EC33" s="118"/>
      <c r="ED33" s="118"/>
      <c r="EE33" s="118"/>
      <c r="EF33" s="118"/>
      <c r="EG33" s="118"/>
      <c r="EH33" s="39"/>
      <c r="EI33" s="39"/>
      <c r="EJ33" s="39"/>
      <c r="EK33" s="40"/>
      <c r="EL33" s="117">
        <f t="shared" si="0"/>
        <v>0</v>
      </c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>
        <f t="shared" si="1"/>
        <v>3480</v>
      </c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9">
        <f t="shared" si="2"/>
        <v>3480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</row>
    <row r="34" spans="1:180" ht="50.25" customHeight="1" x14ac:dyDescent="0.2">
      <c r="A34" s="133" t="s">
        <v>63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6"/>
      <c r="AI34" s="16"/>
      <c r="AJ34" s="16"/>
      <c r="AK34" s="25"/>
      <c r="AL34" s="25"/>
      <c r="AM34" s="25"/>
      <c r="AN34" s="25"/>
      <c r="AO34" s="25"/>
      <c r="AP34" s="27"/>
      <c r="AQ34" s="121"/>
      <c r="AR34" s="121"/>
      <c r="AS34" s="121"/>
      <c r="AT34" s="121"/>
      <c r="AU34" s="121"/>
      <c r="AV34" s="122" t="s">
        <v>64</v>
      </c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4">
        <f>BR35+BR40+BR43</f>
        <v>636000</v>
      </c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41"/>
      <c r="CF34" s="41"/>
      <c r="CG34" s="41"/>
      <c r="CH34" s="41"/>
      <c r="CI34" s="42"/>
      <c r="CJ34" s="125">
        <f>CJ35+CJ40+CJ43</f>
        <v>636000</v>
      </c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>
        <f>CW35+CW40+CW43</f>
        <v>479599.38</v>
      </c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4">
        <v>0</v>
      </c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42"/>
      <c r="DY34" s="124">
        <v>0</v>
      </c>
      <c r="DZ34" s="124"/>
      <c r="EA34" s="124"/>
      <c r="EB34" s="124"/>
      <c r="EC34" s="124"/>
      <c r="ED34" s="124"/>
      <c r="EE34" s="124"/>
      <c r="EF34" s="124"/>
      <c r="EG34" s="124"/>
      <c r="EH34" s="41"/>
      <c r="EI34" s="41"/>
      <c r="EJ34" s="41"/>
      <c r="EK34" s="42"/>
      <c r="EL34" s="125">
        <f t="shared" si="0"/>
        <v>479599.38</v>
      </c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>
        <f t="shared" si="1"/>
        <v>156400.62</v>
      </c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6">
        <f t="shared" si="2"/>
        <v>156400.62</v>
      </c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</row>
    <row r="35" spans="1:180" ht="24.75" customHeight="1" x14ac:dyDescent="0.2">
      <c r="A35" s="133" t="s">
        <v>65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6"/>
      <c r="AI35" s="16"/>
      <c r="AJ35" s="16"/>
      <c r="AK35" s="25"/>
      <c r="AL35" s="25"/>
      <c r="AM35" s="25"/>
      <c r="AN35" s="25"/>
      <c r="AO35" s="25"/>
      <c r="AP35" s="27"/>
      <c r="AQ35" s="121"/>
      <c r="AR35" s="121"/>
      <c r="AS35" s="121"/>
      <c r="AT35" s="121"/>
      <c r="AU35" s="121"/>
      <c r="AV35" s="122" t="s">
        <v>64</v>
      </c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3" t="s">
        <v>66</v>
      </c>
      <c r="BI35" s="123"/>
      <c r="BJ35" s="123"/>
      <c r="BK35" s="123"/>
      <c r="BL35" s="123"/>
      <c r="BM35" s="121"/>
      <c r="BN35" s="121"/>
      <c r="BO35" s="121"/>
      <c r="BP35" s="121"/>
      <c r="BQ35" s="121"/>
      <c r="BR35" s="118">
        <f>SUM(BR36:CD39)</f>
        <v>307300</v>
      </c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39"/>
      <c r="CF35" s="39"/>
      <c r="CG35" s="39"/>
      <c r="CH35" s="39"/>
      <c r="CI35" s="40"/>
      <c r="CJ35" s="118">
        <f>SUM(CJ36:CV39)</f>
        <v>307300</v>
      </c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7">
        <f>SUM(CW36:DL39)</f>
        <v>264553.38</v>
      </c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8">
        <v>0</v>
      </c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40"/>
      <c r="DY35" s="118">
        <v>0</v>
      </c>
      <c r="DZ35" s="118"/>
      <c r="EA35" s="118"/>
      <c r="EB35" s="118"/>
      <c r="EC35" s="118"/>
      <c r="ED35" s="118"/>
      <c r="EE35" s="118"/>
      <c r="EF35" s="118"/>
      <c r="EG35" s="118"/>
      <c r="EH35" s="39"/>
      <c r="EI35" s="39"/>
      <c r="EJ35" s="39"/>
      <c r="EK35" s="40"/>
      <c r="EL35" s="117">
        <f t="shared" si="0"/>
        <v>264553.38</v>
      </c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34">
        <f t="shared" si="1"/>
        <v>42746.619999999995</v>
      </c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19">
        <f t="shared" si="2"/>
        <v>42746.619999999995</v>
      </c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</row>
    <row r="36" spans="1:180" ht="27" customHeight="1" x14ac:dyDescent="0.2">
      <c r="A36" s="127" t="s">
        <v>67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6"/>
      <c r="AI36" s="16"/>
      <c r="AJ36" s="16"/>
      <c r="AK36" s="25"/>
      <c r="AL36" s="25"/>
      <c r="AM36" s="25"/>
      <c r="AN36" s="25"/>
      <c r="AO36" s="25"/>
      <c r="AP36" s="27"/>
      <c r="AQ36" s="121"/>
      <c r="AR36" s="121"/>
      <c r="AS36" s="121"/>
      <c r="AT36" s="121"/>
      <c r="AU36" s="121"/>
      <c r="AV36" s="122" t="s">
        <v>64</v>
      </c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1" t="s">
        <v>68</v>
      </c>
      <c r="BI36" s="121"/>
      <c r="BJ36" s="121"/>
      <c r="BK36" s="121"/>
      <c r="BL36" s="121"/>
      <c r="BM36" s="121" t="s">
        <v>53</v>
      </c>
      <c r="BN36" s="121"/>
      <c r="BO36" s="121"/>
      <c r="BP36" s="121"/>
      <c r="BQ36" s="121"/>
      <c r="BR36" s="118">
        <v>90000</v>
      </c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39"/>
      <c r="CF36" s="39"/>
      <c r="CG36" s="39"/>
      <c r="CH36" s="39"/>
      <c r="CI36" s="40"/>
      <c r="CJ36" s="118">
        <v>90000</v>
      </c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7">
        <v>72706.34</v>
      </c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8">
        <v>0</v>
      </c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40"/>
      <c r="DY36" s="118">
        <v>0</v>
      </c>
      <c r="DZ36" s="118"/>
      <c r="EA36" s="118"/>
      <c r="EB36" s="118"/>
      <c r="EC36" s="118"/>
      <c r="ED36" s="118"/>
      <c r="EE36" s="118"/>
      <c r="EF36" s="118"/>
      <c r="EG36" s="118"/>
      <c r="EH36" s="39"/>
      <c r="EI36" s="39"/>
      <c r="EJ36" s="39"/>
      <c r="EK36" s="40"/>
      <c r="EL36" s="117">
        <f t="shared" si="0"/>
        <v>72706.34</v>
      </c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>
        <f t="shared" si="1"/>
        <v>17293.660000000003</v>
      </c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9">
        <f t="shared" si="2"/>
        <v>17293.660000000003</v>
      </c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</row>
    <row r="37" spans="1:180" ht="30" customHeight="1" x14ac:dyDescent="0.2">
      <c r="A37" s="127" t="s">
        <v>69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6"/>
      <c r="AI37" s="16"/>
      <c r="AJ37" s="16"/>
      <c r="AK37" s="25"/>
      <c r="AL37" s="25"/>
      <c r="AM37" s="25"/>
      <c r="AN37" s="25"/>
      <c r="AO37" s="25"/>
      <c r="AP37" s="27"/>
      <c r="AQ37" s="121"/>
      <c r="AR37" s="121"/>
      <c r="AS37" s="121"/>
      <c r="AT37" s="121"/>
      <c r="AU37" s="121"/>
      <c r="AV37" s="122" t="s">
        <v>64</v>
      </c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1" t="s">
        <v>70</v>
      </c>
      <c r="BI37" s="121"/>
      <c r="BJ37" s="121"/>
      <c r="BK37" s="121"/>
      <c r="BL37" s="121"/>
      <c r="BM37" s="121" t="s">
        <v>53</v>
      </c>
      <c r="BN37" s="121"/>
      <c r="BO37" s="121"/>
      <c r="BP37" s="121"/>
      <c r="BQ37" s="121"/>
      <c r="BR37" s="118">
        <v>53100</v>
      </c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39"/>
      <c r="CF37" s="39"/>
      <c r="CG37" s="39"/>
      <c r="CH37" s="39"/>
      <c r="CI37" s="40"/>
      <c r="CJ37" s="118">
        <v>53100</v>
      </c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7">
        <v>43498.54</v>
      </c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8">
        <v>0</v>
      </c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40"/>
      <c r="DY37" s="118">
        <v>0</v>
      </c>
      <c r="DZ37" s="118"/>
      <c r="EA37" s="118"/>
      <c r="EB37" s="118"/>
      <c r="EC37" s="118"/>
      <c r="ED37" s="118"/>
      <c r="EE37" s="118"/>
      <c r="EF37" s="118"/>
      <c r="EG37" s="118"/>
      <c r="EH37" s="39"/>
      <c r="EI37" s="39"/>
      <c r="EJ37" s="39"/>
      <c r="EK37" s="40"/>
      <c r="EL37" s="117">
        <f t="shared" si="0"/>
        <v>43498.54</v>
      </c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>
        <f t="shared" si="1"/>
        <v>9601.4599999999991</v>
      </c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9">
        <f t="shared" si="2"/>
        <v>9601.4599999999991</v>
      </c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</row>
    <row r="38" spans="1:180" ht="26.25" customHeight="1" x14ac:dyDescent="0.2">
      <c r="A38" s="127" t="s">
        <v>71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6"/>
      <c r="AI38" s="16"/>
      <c r="AJ38" s="16"/>
      <c r="AK38" s="25"/>
      <c r="AL38" s="25"/>
      <c r="AM38" s="25"/>
      <c r="AN38" s="25"/>
      <c r="AO38" s="25"/>
      <c r="AP38" s="27"/>
      <c r="AQ38" s="121"/>
      <c r="AR38" s="121"/>
      <c r="AS38" s="121"/>
      <c r="AT38" s="121"/>
      <c r="AU38" s="121"/>
      <c r="AV38" s="122" t="s">
        <v>64</v>
      </c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1" t="s">
        <v>72</v>
      </c>
      <c r="BI38" s="121"/>
      <c r="BJ38" s="121"/>
      <c r="BK38" s="121"/>
      <c r="BL38" s="121"/>
      <c r="BM38" s="121" t="s">
        <v>53</v>
      </c>
      <c r="BN38" s="121"/>
      <c r="BO38" s="121"/>
      <c r="BP38" s="121"/>
      <c r="BQ38" s="121"/>
      <c r="BR38" s="118">
        <v>103400</v>
      </c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39"/>
      <c r="CF38" s="39"/>
      <c r="CG38" s="39"/>
      <c r="CH38" s="39"/>
      <c r="CI38" s="40"/>
      <c r="CJ38" s="118">
        <v>103400</v>
      </c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7">
        <v>103140</v>
      </c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8">
        <v>0</v>
      </c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40"/>
      <c r="DY38" s="118">
        <v>0</v>
      </c>
      <c r="DZ38" s="118"/>
      <c r="EA38" s="118"/>
      <c r="EB38" s="118"/>
      <c r="EC38" s="118"/>
      <c r="ED38" s="118"/>
      <c r="EE38" s="118"/>
      <c r="EF38" s="118"/>
      <c r="EG38" s="118"/>
      <c r="EH38" s="39"/>
      <c r="EI38" s="39"/>
      <c r="EJ38" s="39"/>
      <c r="EK38" s="40"/>
      <c r="EL38" s="117">
        <f t="shared" si="0"/>
        <v>103140</v>
      </c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34">
        <f t="shared" si="1"/>
        <v>260</v>
      </c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19">
        <f t="shared" si="2"/>
        <v>260</v>
      </c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</row>
    <row r="39" spans="1:180" ht="26.25" customHeight="1" x14ac:dyDescent="0.2">
      <c r="A39" s="127" t="s">
        <v>71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6"/>
      <c r="AI39" s="16"/>
      <c r="AJ39" s="16"/>
      <c r="AK39" s="25"/>
      <c r="AL39" s="25"/>
      <c r="AM39" s="25"/>
      <c r="AN39" s="25"/>
      <c r="AO39" s="25"/>
      <c r="AP39" s="27"/>
      <c r="AQ39" s="121"/>
      <c r="AR39" s="121"/>
      <c r="AS39" s="121"/>
      <c r="AT39" s="121"/>
      <c r="AU39" s="121"/>
      <c r="AV39" s="122" t="s">
        <v>64</v>
      </c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1" t="s">
        <v>73</v>
      </c>
      <c r="BI39" s="121"/>
      <c r="BJ39" s="121"/>
      <c r="BK39" s="121"/>
      <c r="BL39" s="121"/>
      <c r="BM39" s="121" t="s">
        <v>53</v>
      </c>
      <c r="BN39" s="121"/>
      <c r="BO39" s="121"/>
      <c r="BP39" s="121"/>
      <c r="BQ39" s="121"/>
      <c r="BR39" s="118">
        <v>60800</v>
      </c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39"/>
      <c r="CF39" s="39"/>
      <c r="CG39" s="39"/>
      <c r="CH39" s="39"/>
      <c r="CI39" s="40"/>
      <c r="CJ39" s="118">
        <v>60800</v>
      </c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7">
        <v>45208.5</v>
      </c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8">
        <v>0</v>
      </c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40"/>
      <c r="DY39" s="118">
        <v>0</v>
      </c>
      <c r="DZ39" s="118"/>
      <c r="EA39" s="118"/>
      <c r="EB39" s="118"/>
      <c r="EC39" s="118"/>
      <c r="ED39" s="118"/>
      <c r="EE39" s="118"/>
      <c r="EF39" s="118"/>
      <c r="EG39" s="118"/>
      <c r="EH39" s="39"/>
      <c r="EI39" s="39"/>
      <c r="EJ39" s="39"/>
      <c r="EK39" s="40"/>
      <c r="EL39" s="117">
        <f t="shared" si="0"/>
        <v>45208.5</v>
      </c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34">
        <f t="shared" si="1"/>
        <v>15591.5</v>
      </c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19">
        <f t="shared" si="2"/>
        <v>15591.5</v>
      </c>
      <c r="FM39" s="119"/>
      <c r="FN39" s="119"/>
      <c r="FO39" s="119"/>
      <c r="FP39" s="119"/>
      <c r="FQ39" s="119"/>
      <c r="FR39" s="119"/>
      <c r="FS39" s="119"/>
      <c r="FT39" s="119"/>
      <c r="FU39" s="119"/>
      <c r="FV39" s="119"/>
      <c r="FW39" s="119"/>
      <c r="FX39" s="119"/>
    </row>
    <row r="40" spans="1:180" ht="23.25" customHeight="1" x14ac:dyDescent="0.2">
      <c r="A40" s="133" t="s">
        <v>74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6"/>
      <c r="AI40" s="16"/>
      <c r="AJ40" s="16"/>
      <c r="AK40" s="25"/>
      <c r="AL40" s="25"/>
      <c r="AM40" s="25"/>
      <c r="AN40" s="25"/>
      <c r="AO40" s="25"/>
      <c r="AP40" s="27"/>
      <c r="AQ40" s="121"/>
      <c r="AR40" s="121"/>
      <c r="AS40" s="121"/>
      <c r="AT40" s="121"/>
      <c r="AU40" s="121"/>
      <c r="AV40" s="122" t="s">
        <v>64</v>
      </c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3" t="s">
        <v>75</v>
      </c>
      <c r="BI40" s="123"/>
      <c r="BJ40" s="123"/>
      <c r="BK40" s="123"/>
      <c r="BL40" s="123"/>
      <c r="BM40" s="121"/>
      <c r="BN40" s="121"/>
      <c r="BO40" s="121"/>
      <c r="BP40" s="121"/>
      <c r="BQ40" s="121"/>
      <c r="BR40" s="118">
        <f>BR41+BR42</f>
        <v>321600</v>
      </c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39"/>
      <c r="CF40" s="39"/>
      <c r="CG40" s="39"/>
      <c r="CH40" s="39"/>
      <c r="CI40" s="40"/>
      <c r="CJ40" s="118">
        <f>CJ41+CJ42</f>
        <v>321600</v>
      </c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7">
        <f>CW41+CW42</f>
        <v>207990</v>
      </c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8">
        <v>0</v>
      </c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40"/>
      <c r="DY40" s="118">
        <v>0</v>
      </c>
      <c r="DZ40" s="118"/>
      <c r="EA40" s="118"/>
      <c r="EB40" s="118"/>
      <c r="EC40" s="118"/>
      <c r="ED40" s="118"/>
      <c r="EE40" s="118"/>
      <c r="EF40" s="118"/>
      <c r="EG40" s="118"/>
      <c r="EH40" s="39"/>
      <c r="EI40" s="39"/>
      <c r="EJ40" s="39"/>
      <c r="EK40" s="40"/>
      <c r="EL40" s="117">
        <f t="shared" si="0"/>
        <v>207990</v>
      </c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34">
        <f t="shared" si="1"/>
        <v>113610</v>
      </c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19">
        <f t="shared" si="2"/>
        <v>113610</v>
      </c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</row>
    <row r="41" spans="1:180" ht="24" customHeight="1" x14ac:dyDescent="0.2">
      <c r="A41" s="133" t="s">
        <v>76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6"/>
      <c r="AI41" s="16"/>
      <c r="AJ41" s="16"/>
      <c r="AK41" s="25"/>
      <c r="AL41" s="25"/>
      <c r="AM41" s="25"/>
      <c r="AN41" s="25"/>
      <c r="AO41" s="25"/>
      <c r="AP41" s="27"/>
      <c r="AQ41" s="121"/>
      <c r="AR41" s="121"/>
      <c r="AS41" s="121"/>
      <c r="AT41" s="121"/>
      <c r="AU41" s="121"/>
      <c r="AV41" s="122" t="s">
        <v>64</v>
      </c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1" t="s">
        <v>77</v>
      </c>
      <c r="BI41" s="121"/>
      <c r="BJ41" s="121"/>
      <c r="BK41" s="121"/>
      <c r="BL41" s="121"/>
      <c r="BM41" s="121" t="s">
        <v>53</v>
      </c>
      <c r="BN41" s="121"/>
      <c r="BO41" s="121"/>
      <c r="BP41" s="121"/>
      <c r="BQ41" s="121"/>
      <c r="BR41" s="118">
        <v>283600</v>
      </c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39"/>
      <c r="CF41" s="39"/>
      <c r="CG41" s="39"/>
      <c r="CH41" s="39"/>
      <c r="CI41" s="40"/>
      <c r="CJ41" s="118">
        <v>283600</v>
      </c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7">
        <v>171180</v>
      </c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8">
        <v>0</v>
      </c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40"/>
      <c r="DY41" s="118">
        <v>0</v>
      </c>
      <c r="DZ41" s="118"/>
      <c r="EA41" s="118"/>
      <c r="EB41" s="118"/>
      <c r="EC41" s="118"/>
      <c r="ED41" s="118"/>
      <c r="EE41" s="118"/>
      <c r="EF41" s="118"/>
      <c r="EG41" s="118"/>
      <c r="EH41" s="39"/>
      <c r="EI41" s="39"/>
      <c r="EJ41" s="39"/>
      <c r="EK41" s="40"/>
      <c r="EL41" s="117">
        <f t="shared" si="0"/>
        <v>171180</v>
      </c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34">
        <f t="shared" si="1"/>
        <v>112420</v>
      </c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19">
        <f t="shared" si="2"/>
        <v>112420</v>
      </c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</row>
    <row r="42" spans="1:180" ht="24" customHeight="1" x14ac:dyDescent="0.2">
      <c r="A42" s="133" t="s">
        <v>76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6"/>
      <c r="AI42" s="16"/>
      <c r="AJ42" s="16"/>
      <c r="AK42" s="25"/>
      <c r="AL42" s="25"/>
      <c r="AM42" s="25"/>
      <c r="AN42" s="25"/>
      <c r="AO42" s="25"/>
      <c r="AP42" s="27"/>
      <c r="AQ42" s="121"/>
      <c r="AR42" s="121"/>
      <c r="AS42" s="121"/>
      <c r="AT42" s="121"/>
      <c r="AU42" s="121"/>
      <c r="AV42" s="122" t="s">
        <v>64</v>
      </c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1" t="s">
        <v>78</v>
      </c>
      <c r="BI42" s="121"/>
      <c r="BJ42" s="121"/>
      <c r="BK42" s="121"/>
      <c r="BL42" s="121"/>
      <c r="BM42" s="121" t="s">
        <v>53</v>
      </c>
      <c r="BN42" s="121"/>
      <c r="BO42" s="121"/>
      <c r="BP42" s="121"/>
      <c r="BQ42" s="121"/>
      <c r="BR42" s="118">
        <v>38000</v>
      </c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39"/>
      <c r="CF42" s="39"/>
      <c r="CG42" s="39"/>
      <c r="CH42" s="39"/>
      <c r="CI42" s="40"/>
      <c r="CJ42" s="118">
        <v>38000</v>
      </c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7">
        <v>36810</v>
      </c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8">
        <v>0</v>
      </c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40"/>
      <c r="DY42" s="118">
        <v>0</v>
      </c>
      <c r="DZ42" s="118"/>
      <c r="EA42" s="118"/>
      <c r="EB42" s="118"/>
      <c r="EC42" s="118"/>
      <c r="ED42" s="118"/>
      <c r="EE42" s="118"/>
      <c r="EF42" s="118"/>
      <c r="EG42" s="118"/>
      <c r="EH42" s="39"/>
      <c r="EI42" s="39"/>
      <c r="EJ42" s="39"/>
      <c r="EK42" s="40"/>
      <c r="EL42" s="117">
        <f t="shared" si="0"/>
        <v>36810</v>
      </c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34">
        <f t="shared" si="1"/>
        <v>1190</v>
      </c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19">
        <f t="shared" si="2"/>
        <v>1190</v>
      </c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</row>
    <row r="43" spans="1:180" ht="27" customHeight="1" x14ac:dyDescent="0.2">
      <c r="A43" s="133" t="s">
        <v>79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6"/>
      <c r="AI43" s="16"/>
      <c r="AJ43" s="16"/>
      <c r="AK43" s="25"/>
      <c r="AL43" s="25"/>
      <c r="AM43" s="25"/>
      <c r="AN43" s="25"/>
      <c r="AO43" s="25"/>
      <c r="AP43" s="27"/>
      <c r="AQ43" s="121"/>
      <c r="AR43" s="121"/>
      <c r="AS43" s="121"/>
      <c r="AT43" s="121"/>
      <c r="AU43" s="121"/>
      <c r="AV43" s="122" t="s">
        <v>64</v>
      </c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3" t="s">
        <v>80</v>
      </c>
      <c r="BI43" s="123"/>
      <c r="BJ43" s="123"/>
      <c r="BK43" s="123"/>
      <c r="BL43" s="123"/>
      <c r="BM43" s="121"/>
      <c r="BN43" s="121"/>
      <c r="BO43" s="121"/>
      <c r="BP43" s="121"/>
      <c r="BQ43" s="121"/>
      <c r="BR43" s="118">
        <f>BR44</f>
        <v>7100</v>
      </c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39"/>
      <c r="CF43" s="39"/>
      <c r="CG43" s="39"/>
      <c r="CH43" s="39"/>
      <c r="CI43" s="40"/>
      <c r="CJ43" s="118">
        <f>CJ44</f>
        <v>7100</v>
      </c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7">
        <f>CW44</f>
        <v>7056</v>
      </c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8">
        <v>0</v>
      </c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40"/>
      <c r="DY43" s="118">
        <v>0</v>
      </c>
      <c r="DZ43" s="118"/>
      <c r="EA43" s="118"/>
      <c r="EB43" s="118"/>
      <c r="EC43" s="118"/>
      <c r="ED43" s="118"/>
      <c r="EE43" s="118"/>
      <c r="EF43" s="118"/>
      <c r="EG43" s="118"/>
      <c r="EH43" s="39"/>
      <c r="EI43" s="39"/>
      <c r="EJ43" s="39"/>
      <c r="EK43" s="40"/>
      <c r="EL43" s="117">
        <f t="shared" si="0"/>
        <v>7056</v>
      </c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34">
        <f t="shared" si="1"/>
        <v>44</v>
      </c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19">
        <f t="shared" si="2"/>
        <v>44</v>
      </c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</row>
    <row r="44" spans="1:180" ht="22.5" customHeight="1" x14ac:dyDescent="0.2">
      <c r="A44" s="133" t="s">
        <v>81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6"/>
      <c r="AI44" s="16"/>
      <c r="AJ44" s="16"/>
      <c r="AK44" s="25"/>
      <c r="AL44" s="25"/>
      <c r="AM44" s="25"/>
      <c r="AN44" s="25"/>
      <c r="AO44" s="25"/>
      <c r="AP44" s="27"/>
      <c r="AQ44" s="121"/>
      <c r="AR44" s="121"/>
      <c r="AS44" s="121"/>
      <c r="AT44" s="121"/>
      <c r="AU44" s="121"/>
      <c r="AV44" s="122" t="s">
        <v>82</v>
      </c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1" t="s">
        <v>83</v>
      </c>
      <c r="BI44" s="121"/>
      <c r="BJ44" s="121"/>
      <c r="BK44" s="121"/>
      <c r="BL44" s="121"/>
      <c r="BM44" s="121" t="s">
        <v>53</v>
      </c>
      <c r="BN44" s="121"/>
      <c r="BO44" s="121"/>
      <c r="BP44" s="121"/>
      <c r="BQ44" s="121"/>
      <c r="BR44" s="124">
        <v>7100</v>
      </c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39"/>
      <c r="CF44" s="39"/>
      <c r="CG44" s="39"/>
      <c r="CH44" s="39"/>
      <c r="CI44" s="40"/>
      <c r="CJ44" s="124">
        <v>7100</v>
      </c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17">
        <v>7056</v>
      </c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8">
        <v>0</v>
      </c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40"/>
      <c r="DY44" s="118">
        <v>0</v>
      </c>
      <c r="DZ44" s="118"/>
      <c r="EA44" s="118"/>
      <c r="EB44" s="118"/>
      <c r="EC44" s="118"/>
      <c r="ED44" s="118"/>
      <c r="EE44" s="118"/>
      <c r="EF44" s="118"/>
      <c r="EG44" s="118"/>
      <c r="EH44" s="39"/>
      <c r="EI44" s="39"/>
      <c r="EJ44" s="39"/>
      <c r="EK44" s="40"/>
      <c r="EL44" s="117">
        <f t="shared" si="0"/>
        <v>7056</v>
      </c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34">
        <f t="shared" si="1"/>
        <v>44</v>
      </c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19">
        <f t="shared" si="2"/>
        <v>44</v>
      </c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</row>
    <row r="45" spans="1:180" ht="39.75" customHeight="1" x14ac:dyDescent="0.2">
      <c r="A45" s="133" t="s">
        <v>84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6"/>
      <c r="AI45" s="16"/>
      <c r="AJ45" s="16"/>
      <c r="AK45" s="25"/>
      <c r="AL45" s="25"/>
      <c r="AM45" s="25"/>
      <c r="AN45" s="25"/>
      <c r="AO45" s="25"/>
      <c r="AP45" s="27"/>
      <c r="AQ45" s="121"/>
      <c r="AR45" s="121"/>
      <c r="AS45" s="121"/>
      <c r="AT45" s="121"/>
      <c r="AU45" s="121"/>
      <c r="AV45" s="122" t="s">
        <v>85</v>
      </c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4">
        <f>BR46</f>
        <v>20000</v>
      </c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39"/>
      <c r="CF45" s="39"/>
      <c r="CG45" s="39"/>
      <c r="CH45" s="39"/>
      <c r="CI45" s="40"/>
      <c r="CJ45" s="117">
        <f>CJ46</f>
        <v>20000</v>
      </c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>
        <f>CW46</f>
        <v>8340</v>
      </c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8">
        <v>0</v>
      </c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40"/>
      <c r="DY45" s="118">
        <v>0</v>
      </c>
      <c r="DZ45" s="118"/>
      <c r="EA45" s="118"/>
      <c r="EB45" s="118"/>
      <c r="EC45" s="118"/>
      <c r="ED45" s="118"/>
      <c r="EE45" s="118"/>
      <c r="EF45" s="118"/>
      <c r="EG45" s="118"/>
      <c r="EH45" s="39"/>
      <c r="EI45" s="39"/>
      <c r="EJ45" s="39"/>
      <c r="EK45" s="40"/>
      <c r="EL45" s="117">
        <f t="shared" si="0"/>
        <v>8340</v>
      </c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34">
        <f t="shared" si="1"/>
        <v>11660</v>
      </c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19">
        <f t="shared" si="2"/>
        <v>11660</v>
      </c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</row>
    <row r="46" spans="1:180" ht="26.25" customHeight="1" x14ac:dyDescent="0.2">
      <c r="A46" s="127" t="s">
        <v>71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6"/>
      <c r="AI46" s="16"/>
      <c r="AJ46" s="16"/>
      <c r="AK46" s="25"/>
      <c r="AL46" s="25"/>
      <c r="AM46" s="25"/>
      <c r="AN46" s="25"/>
      <c r="AO46" s="25"/>
      <c r="AP46" s="27"/>
      <c r="AQ46" s="121"/>
      <c r="AR46" s="121"/>
      <c r="AS46" s="121"/>
      <c r="AT46" s="121"/>
      <c r="AU46" s="121"/>
      <c r="AV46" s="122" t="s">
        <v>86</v>
      </c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1" t="s">
        <v>73</v>
      </c>
      <c r="BI46" s="121"/>
      <c r="BJ46" s="121"/>
      <c r="BK46" s="121"/>
      <c r="BL46" s="121"/>
      <c r="BM46" s="121" t="s">
        <v>53</v>
      </c>
      <c r="BN46" s="121"/>
      <c r="BO46" s="121"/>
      <c r="BP46" s="121"/>
      <c r="BQ46" s="121"/>
      <c r="BR46" s="118">
        <v>20000</v>
      </c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39"/>
      <c r="CF46" s="39"/>
      <c r="CG46" s="39"/>
      <c r="CH46" s="39"/>
      <c r="CI46" s="40"/>
      <c r="CJ46" s="118">
        <v>20000</v>
      </c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7">
        <v>8340</v>
      </c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8">
        <v>0</v>
      </c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40"/>
      <c r="DY46" s="118">
        <v>0</v>
      </c>
      <c r="DZ46" s="118"/>
      <c r="EA46" s="118"/>
      <c r="EB46" s="118"/>
      <c r="EC46" s="118"/>
      <c r="ED46" s="118"/>
      <c r="EE46" s="118"/>
      <c r="EF46" s="118"/>
      <c r="EG46" s="118"/>
      <c r="EH46" s="39"/>
      <c r="EI46" s="39"/>
      <c r="EJ46" s="39"/>
      <c r="EK46" s="40"/>
      <c r="EL46" s="117">
        <f t="shared" si="0"/>
        <v>8340</v>
      </c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34">
        <f t="shared" si="1"/>
        <v>11660</v>
      </c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19">
        <f t="shared" si="2"/>
        <v>11660</v>
      </c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</row>
    <row r="47" spans="1:180" s="37" customFormat="1" ht="17.25" customHeight="1" x14ac:dyDescent="0.2">
      <c r="A47" s="135" t="s">
        <v>87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36"/>
      <c r="AI47" s="36"/>
      <c r="AJ47" s="36"/>
      <c r="AK47" s="101"/>
      <c r="AL47" s="101"/>
      <c r="AM47" s="101"/>
      <c r="AN47" s="101"/>
      <c r="AO47" s="101"/>
      <c r="AP47" s="101"/>
      <c r="AQ47" s="123"/>
      <c r="AR47" s="123"/>
      <c r="AS47" s="123"/>
      <c r="AT47" s="123"/>
      <c r="AU47" s="123"/>
      <c r="AV47" s="136" t="s">
        <v>88</v>
      </c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17">
        <f>BR48</f>
        <v>200</v>
      </c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>
        <f>CJ48</f>
        <v>200</v>
      </c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>
        <v>200</v>
      </c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8">
        <v>0</v>
      </c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40"/>
      <c r="DY47" s="117">
        <v>0</v>
      </c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>
        <f t="shared" si="0"/>
        <v>200</v>
      </c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>
        <f t="shared" si="1"/>
        <v>0</v>
      </c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9">
        <f t="shared" si="2"/>
        <v>0</v>
      </c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</row>
    <row r="48" spans="1:180" ht="27.75" customHeight="1" x14ac:dyDescent="0.2">
      <c r="A48" s="137" t="s">
        <v>76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6"/>
      <c r="AI48" s="16"/>
      <c r="AJ48" s="16"/>
      <c r="AK48" s="25"/>
      <c r="AL48" s="25"/>
      <c r="AM48" s="25"/>
      <c r="AN48" s="25"/>
      <c r="AO48" s="25"/>
      <c r="AP48" s="27"/>
      <c r="AQ48" s="121"/>
      <c r="AR48" s="121"/>
      <c r="AS48" s="121"/>
      <c r="AT48" s="121"/>
      <c r="AU48" s="121"/>
      <c r="AV48" s="122" t="s">
        <v>89</v>
      </c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4">
        <f>BR49</f>
        <v>200</v>
      </c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41"/>
      <c r="CF48" s="41"/>
      <c r="CG48" s="41"/>
      <c r="CH48" s="41"/>
      <c r="CI48" s="42"/>
      <c r="CJ48" s="125">
        <f>CJ49</f>
        <v>200</v>
      </c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>
        <v>200</v>
      </c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4">
        <v>0</v>
      </c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42"/>
      <c r="DY48" s="124">
        <v>0</v>
      </c>
      <c r="DZ48" s="124"/>
      <c r="EA48" s="124"/>
      <c r="EB48" s="124"/>
      <c r="EC48" s="124"/>
      <c r="ED48" s="124"/>
      <c r="EE48" s="124"/>
      <c r="EF48" s="124"/>
      <c r="EG48" s="124"/>
      <c r="EH48" s="41"/>
      <c r="EI48" s="41"/>
      <c r="EJ48" s="41"/>
      <c r="EK48" s="42"/>
      <c r="EL48" s="125">
        <f>EL49</f>
        <v>200</v>
      </c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17">
        <f t="shared" si="1"/>
        <v>0</v>
      </c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26">
        <f t="shared" si="2"/>
        <v>0</v>
      </c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</row>
    <row r="49" spans="1:180" ht="54.75" customHeight="1" x14ac:dyDescent="0.2">
      <c r="A49" s="133" t="s">
        <v>90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6"/>
      <c r="AI49" s="16"/>
      <c r="AJ49" s="16"/>
      <c r="AK49" s="25"/>
      <c r="AL49" s="25"/>
      <c r="AM49" s="25"/>
      <c r="AN49" s="25"/>
      <c r="AO49" s="25"/>
      <c r="AP49" s="27"/>
      <c r="AQ49" s="121"/>
      <c r="AR49" s="121"/>
      <c r="AS49" s="121"/>
      <c r="AT49" s="121"/>
      <c r="AU49" s="121"/>
      <c r="AV49" s="122" t="s">
        <v>91</v>
      </c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1" t="s">
        <v>78</v>
      </c>
      <c r="BI49" s="121"/>
      <c r="BJ49" s="121"/>
      <c r="BK49" s="121"/>
      <c r="BL49" s="121"/>
      <c r="BM49" s="121" t="s">
        <v>92</v>
      </c>
      <c r="BN49" s="121"/>
      <c r="BO49" s="121"/>
      <c r="BP49" s="121"/>
      <c r="BQ49" s="121"/>
      <c r="BR49" s="118">
        <v>200</v>
      </c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39"/>
      <c r="CF49" s="39"/>
      <c r="CG49" s="39"/>
      <c r="CH49" s="39"/>
      <c r="CI49" s="40"/>
      <c r="CJ49" s="117">
        <v>200</v>
      </c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>
        <v>200</v>
      </c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8">
        <v>0</v>
      </c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40"/>
      <c r="DY49" s="118">
        <v>0</v>
      </c>
      <c r="DZ49" s="118"/>
      <c r="EA49" s="118"/>
      <c r="EB49" s="118"/>
      <c r="EC49" s="118"/>
      <c r="ED49" s="118"/>
      <c r="EE49" s="118"/>
      <c r="EF49" s="118"/>
      <c r="EG49" s="118"/>
      <c r="EH49" s="39"/>
      <c r="EI49" s="39"/>
      <c r="EJ49" s="39"/>
      <c r="EK49" s="40"/>
      <c r="EL49" s="117">
        <f>CJ49</f>
        <v>200</v>
      </c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>
        <f t="shared" si="1"/>
        <v>0</v>
      </c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9">
        <f t="shared" si="2"/>
        <v>0</v>
      </c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</row>
    <row r="50" spans="1:180" ht="20.25" customHeight="1" x14ac:dyDescent="0.2">
      <c r="A50" s="138" t="s">
        <v>93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6"/>
      <c r="AI50" s="16"/>
      <c r="AJ50" s="16"/>
      <c r="AK50" s="25"/>
      <c r="AL50" s="25"/>
      <c r="AM50" s="25"/>
      <c r="AN50" s="25"/>
      <c r="AO50" s="25"/>
      <c r="AP50" s="27"/>
      <c r="AQ50" s="139" t="s">
        <v>44</v>
      </c>
      <c r="AR50" s="139"/>
      <c r="AS50" s="139"/>
      <c r="AT50" s="139"/>
      <c r="AU50" s="139"/>
      <c r="AV50" s="140" t="s">
        <v>44</v>
      </c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39" t="s">
        <v>44</v>
      </c>
      <c r="BI50" s="139"/>
      <c r="BJ50" s="139"/>
      <c r="BK50" s="139"/>
      <c r="BL50" s="139"/>
      <c r="BM50" s="139" t="s">
        <v>44</v>
      </c>
      <c r="BN50" s="139"/>
      <c r="BO50" s="139"/>
      <c r="BP50" s="139"/>
      <c r="BQ50" s="139"/>
      <c r="BR50" s="141" t="s">
        <v>44</v>
      </c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 t="s">
        <v>44</v>
      </c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 t="s">
        <v>44</v>
      </c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 t="s">
        <v>44</v>
      </c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 t="s">
        <v>44</v>
      </c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 t="s">
        <v>44</v>
      </c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 t="s">
        <v>44</v>
      </c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2" t="s">
        <v>44</v>
      </c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</row>
    <row r="51" spans="1:180" ht="14.25" customHeight="1" x14ac:dyDescent="0.2">
      <c r="A51" s="143" t="s">
        <v>94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43"/>
      <c r="AI51" s="43"/>
      <c r="AJ51" s="43"/>
      <c r="AK51" s="44"/>
      <c r="AL51" s="44"/>
      <c r="AM51" s="44"/>
      <c r="AN51" s="44"/>
      <c r="AO51" s="44"/>
      <c r="AP51" s="45"/>
      <c r="AQ51" s="144"/>
      <c r="AR51" s="144"/>
      <c r="AS51" s="144"/>
      <c r="AT51" s="144"/>
      <c r="AU51" s="144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96">
        <f>BR52</f>
        <v>10000</v>
      </c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31"/>
      <c r="CF51" s="31"/>
      <c r="CG51" s="31"/>
      <c r="CH51" s="31"/>
      <c r="CI51" s="32"/>
      <c r="CJ51" s="97">
        <f>CJ52</f>
        <v>10000</v>
      </c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>
        <f>CW52</f>
        <v>0</v>
      </c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6">
        <v>0</v>
      </c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32"/>
      <c r="DY51" s="96">
        <v>0</v>
      </c>
      <c r="DZ51" s="96"/>
      <c r="EA51" s="96"/>
      <c r="EB51" s="96"/>
      <c r="EC51" s="96"/>
      <c r="ED51" s="96"/>
      <c r="EE51" s="96"/>
      <c r="EF51" s="96"/>
      <c r="EG51" s="96"/>
      <c r="EH51" s="31"/>
      <c r="EI51" s="31"/>
      <c r="EJ51" s="31"/>
      <c r="EK51" s="32"/>
      <c r="EL51" s="97">
        <f>CW51</f>
        <v>0</v>
      </c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>
        <f>BR51-CJ51</f>
        <v>0</v>
      </c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6">
        <f>CJ51-CW51</f>
        <v>10000</v>
      </c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46"/>
    </row>
    <row r="52" spans="1:180" ht="30.75" customHeight="1" x14ac:dyDescent="0.2">
      <c r="A52" s="114" t="s">
        <v>95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6"/>
      <c r="AI52" s="16"/>
      <c r="AJ52" s="16"/>
      <c r="AK52" s="25"/>
      <c r="AL52" s="25"/>
      <c r="AM52" s="25"/>
      <c r="AN52" s="25"/>
      <c r="AO52" s="25"/>
      <c r="AP52" s="27"/>
      <c r="AQ52" s="123"/>
      <c r="AR52" s="123"/>
      <c r="AS52" s="123"/>
      <c r="AT52" s="123"/>
      <c r="AU52" s="123"/>
      <c r="AV52" s="136" t="s">
        <v>96</v>
      </c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4">
        <f>BR53</f>
        <v>10000</v>
      </c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41"/>
      <c r="CF52" s="41"/>
      <c r="CG52" s="41"/>
      <c r="CH52" s="41"/>
      <c r="CI52" s="42"/>
      <c r="CJ52" s="125">
        <f>CJ53</f>
        <v>10000</v>
      </c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>
        <f>CW53</f>
        <v>0</v>
      </c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4">
        <v>0</v>
      </c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42"/>
      <c r="DY52" s="124">
        <v>0</v>
      </c>
      <c r="DZ52" s="124"/>
      <c r="EA52" s="124"/>
      <c r="EB52" s="124"/>
      <c r="EC52" s="124"/>
      <c r="ED52" s="124"/>
      <c r="EE52" s="124"/>
      <c r="EF52" s="124"/>
      <c r="EG52" s="124"/>
      <c r="EH52" s="41"/>
      <c r="EI52" s="41"/>
      <c r="EJ52" s="41"/>
      <c r="EK52" s="42"/>
      <c r="EL52" s="125">
        <f>CW52</f>
        <v>0</v>
      </c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>
        <f>BR52-CJ52</f>
        <v>0</v>
      </c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4">
        <f>CJ52-CW52</f>
        <v>10000</v>
      </c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46"/>
    </row>
    <row r="53" spans="1:180" ht="30.75" customHeight="1" x14ac:dyDescent="0.2">
      <c r="A53" s="146" t="s">
        <v>97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87"/>
      <c r="AL53" s="87"/>
      <c r="AM53" s="87"/>
      <c r="AN53" s="87"/>
      <c r="AO53" s="87"/>
      <c r="AP53" s="87"/>
      <c r="AQ53" s="122"/>
      <c r="AR53" s="122"/>
      <c r="AS53" s="122"/>
      <c r="AT53" s="122"/>
      <c r="AU53" s="122"/>
      <c r="AV53" s="122" t="s">
        <v>98</v>
      </c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 t="s">
        <v>99</v>
      </c>
      <c r="BI53" s="122"/>
      <c r="BJ53" s="122"/>
      <c r="BK53" s="122"/>
      <c r="BL53" s="122"/>
      <c r="BM53" s="122" t="s">
        <v>53</v>
      </c>
      <c r="BN53" s="122"/>
      <c r="BO53" s="122"/>
      <c r="BP53" s="122"/>
      <c r="BQ53" s="122"/>
      <c r="BR53" s="117">
        <v>10000</v>
      </c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>
        <v>10000</v>
      </c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>
        <v>0</v>
      </c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>
        <v>0</v>
      </c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>
        <v>0</v>
      </c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>
        <f>CW53</f>
        <v>0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>
        <f>BR53-CW53</f>
        <v>10000</v>
      </c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9">
        <f>CJ53-CW53</f>
        <v>10000</v>
      </c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</row>
    <row r="54" spans="1:180" ht="23.25" customHeight="1" x14ac:dyDescent="0.2">
      <c r="A54" s="147" t="s">
        <v>100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6"/>
      <c r="AI54" s="16"/>
      <c r="AJ54" s="16"/>
      <c r="AK54" s="25"/>
      <c r="AL54" s="25"/>
      <c r="AM54" s="25"/>
      <c r="AN54" s="25"/>
      <c r="AO54" s="25"/>
      <c r="AP54" s="27"/>
      <c r="AQ54" s="139" t="s">
        <v>44</v>
      </c>
      <c r="AR54" s="139"/>
      <c r="AS54" s="139"/>
      <c r="AT54" s="139"/>
      <c r="AU54" s="139"/>
      <c r="AV54" s="140" t="s">
        <v>44</v>
      </c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39" t="s">
        <v>44</v>
      </c>
      <c r="BI54" s="139"/>
      <c r="BJ54" s="139"/>
      <c r="BK54" s="139"/>
      <c r="BL54" s="139"/>
      <c r="BM54" s="139" t="s">
        <v>44</v>
      </c>
      <c r="BN54" s="139"/>
      <c r="BO54" s="139"/>
      <c r="BP54" s="139"/>
      <c r="BQ54" s="139"/>
      <c r="BR54" s="141" t="s">
        <v>44</v>
      </c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 t="s">
        <v>44</v>
      </c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 t="s">
        <v>44</v>
      </c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 t="s">
        <v>44</v>
      </c>
      <c r="DN54" s="141"/>
      <c r="DO54" s="141"/>
      <c r="DP54" s="141"/>
      <c r="DQ54" s="141"/>
      <c r="DR54" s="141"/>
      <c r="DS54" s="141"/>
      <c r="DT54" s="141"/>
      <c r="DU54" s="141"/>
      <c r="DV54" s="141"/>
      <c r="DW54" s="141"/>
      <c r="DX54" s="141"/>
      <c r="DY54" s="141" t="s">
        <v>44</v>
      </c>
      <c r="DZ54" s="141"/>
      <c r="EA54" s="141"/>
      <c r="EB54" s="141"/>
      <c r="EC54" s="141"/>
      <c r="ED54" s="141"/>
      <c r="EE54" s="141"/>
      <c r="EF54" s="141"/>
      <c r="EG54" s="141"/>
      <c r="EH54" s="141"/>
      <c r="EI54" s="141"/>
      <c r="EJ54" s="141"/>
      <c r="EK54" s="141"/>
      <c r="EL54" s="141" t="s">
        <v>44</v>
      </c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 t="s">
        <v>44</v>
      </c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2" t="s">
        <v>44</v>
      </c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</row>
    <row r="55" spans="1:180" ht="14.25" customHeight="1" x14ac:dyDescent="0.2">
      <c r="A55" s="143" t="s">
        <v>101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43"/>
      <c r="AI55" s="43"/>
      <c r="AJ55" s="43"/>
      <c r="AK55" s="44"/>
      <c r="AL55" s="44"/>
      <c r="AM55" s="44"/>
      <c r="AN55" s="44"/>
      <c r="AO55" s="44"/>
      <c r="AP55" s="45"/>
      <c r="AQ55" s="144"/>
      <c r="AR55" s="144"/>
      <c r="AS55" s="144"/>
      <c r="AT55" s="144"/>
      <c r="AU55" s="144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96">
        <f>BR56</f>
        <v>679400</v>
      </c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31"/>
      <c r="CF55" s="31"/>
      <c r="CG55" s="31"/>
      <c r="CH55" s="31"/>
      <c r="CI55" s="32"/>
      <c r="CJ55" s="97">
        <f>CJ56</f>
        <v>679400</v>
      </c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>
        <f>CW56</f>
        <v>348568.6</v>
      </c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6">
        <v>0</v>
      </c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32"/>
      <c r="DY55" s="96">
        <v>0</v>
      </c>
      <c r="DZ55" s="96"/>
      <c r="EA55" s="96"/>
      <c r="EB55" s="96"/>
      <c r="EC55" s="96"/>
      <c r="ED55" s="96"/>
      <c r="EE55" s="96"/>
      <c r="EF55" s="96"/>
      <c r="EG55" s="96"/>
      <c r="EH55" s="31"/>
      <c r="EI55" s="31"/>
      <c r="EJ55" s="31"/>
      <c r="EK55" s="32"/>
      <c r="EL55" s="97">
        <f t="shared" ref="EL55:EL65" si="3">CW55</f>
        <v>348568.6</v>
      </c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>
        <f>BR55-CJ55</f>
        <v>0</v>
      </c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6">
        <f t="shared" ref="FL55:FL65" si="4">CJ55-CW55</f>
        <v>330831.40000000002</v>
      </c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46"/>
    </row>
    <row r="56" spans="1:180" ht="20.25" customHeight="1" x14ac:dyDescent="0.2">
      <c r="A56" s="135" t="s">
        <v>87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6"/>
      <c r="AI56" s="16"/>
      <c r="AJ56" s="16"/>
      <c r="AK56" s="25"/>
      <c r="AL56" s="25"/>
      <c r="AM56" s="25"/>
      <c r="AN56" s="25"/>
      <c r="AO56" s="25"/>
      <c r="AP56" s="27"/>
      <c r="AQ56" s="123"/>
      <c r="AR56" s="123"/>
      <c r="AS56" s="123"/>
      <c r="AT56" s="123"/>
      <c r="AU56" s="123"/>
      <c r="AV56" s="136" t="s">
        <v>102</v>
      </c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4">
        <f>BR57+BR58+BR64+BR62+BR60+BR65+BR63+BR61</f>
        <v>679400</v>
      </c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41"/>
      <c r="CF56" s="41"/>
      <c r="CG56" s="41"/>
      <c r="CH56" s="41"/>
      <c r="CI56" s="42"/>
      <c r="CJ56" s="125">
        <f>CJ57+CJ58+CJ64+CJ60+CJ62+CJ65+CJ63+CJ61</f>
        <v>679400</v>
      </c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>
        <f>CW57+CW58+CW64+CW60+CW62+CW65+CW63+CW61</f>
        <v>348568.6</v>
      </c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4">
        <v>0</v>
      </c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42"/>
      <c r="DY56" s="124">
        <v>0</v>
      </c>
      <c r="DZ56" s="124"/>
      <c r="EA56" s="124"/>
      <c r="EB56" s="124"/>
      <c r="EC56" s="124"/>
      <c r="ED56" s="124"/>
      <c r="EE56" s="124"/>
      <c r="EF56" s="124"/>
      <c r="EG56" s="124"/>
      <c r="EH56" s="41"/>
      <c r="EI56" s="41"/>
      <c r="EJ56" s="41"/>
      <c r="EK56" s="42"/>
      <c r="EL56" s="125">
        <f t="shared" si="3"/>
        <v>348568.6</v>
      </c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>
        <f>BR56-CJ56</f>
        <v>0</v>
      </c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4">
        <f t="shared" si="4"/>
        <v>330831.40000000002</v>
      </c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46"/>
    </row>
    <row r="57" spans="1:180" ht="58.5" customHeight="1" x14ac:dyDescent="0.2">
      <c r="A57" s="148" t="s">
        <v>211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87"/>
      <c r="AL57" s="87"/>
      <c r="AM57" s="87"/>
      <c r="AN57" s="87"/>
      <c r="AO57" s="87"/>
      <c r="AP57" s="87"/>
      <c r="AQ57" s="122"/>
      <c r="AR57" s="122"/>
      <c r="AS57" s="122"/>
      <c r="AT57" s="122"/>
      <c r="AU57" s="122"/>
      <c r="AV57" s="122" t="s">
        <v>103</v>
      </c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 t="s">
        <v>83</v>
      </c>
      <c r="BI57" s="122"/>
      <c r="BJ57" s="122"/>
      <c r="BK57" s="122"/>
      <c r="BL57" s="122"/>
      <c r="BM57" s="122" t="s">
        <v>53</v>
      </c>
      <c r="BN57" s="122"/>
      <c r="BO57" s="122"/>
      <c r="BP57" s="122"/>
      <c r="BQ57" s="122"/>
      <c r="BR57" s="117">
        <v>210000</v>
      </c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>
        <v>210000</v>
      </c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>
        <v>116134</v>
      </c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>
        <v>0</v>
      </c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>
        <v>0</v>
      </c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>
        <f t="shared" si="3"/>
        <v>116134</v>
      </c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>
        <f t="shared" ref="EY57:EY65" si="5">BR57-CW57</f>
        <v>93866</v>
      </c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9">
        <f t="shared" si="4"/>
        <v>93866</v>
      </c>
      <c r="FM57" s="119"/>
      <c r="FN57" s="119"/>
      <c r="FO57" s="119"/>
      <c r="FP57" s="119"/>
      <c r="FQ57" s="119"/>
      <c r="FR57" s="119"/>
      <c r="FS57" s="119"/>
      <c r="FT57" s="119"/>
      <c r="FU57" s="119"/>
      <c r="FV57" s="119"/>
      <c r="FW57" s="119"/>
      <c r="FX57" s="119"/>
    </row>
    <row r="58" spans="1:180" ht="66" customHeight="1" x14ac:dyDescent="0.2">
      <c r="A58" s="120" t="s">
        <v>212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87"/>
      <c r="AL58" s="87"/>
      <c r="AM58" s="87"/>
      <c r="AN58" s="87"/>
      <c r="AO58" s="87"/>
      <c r="AP58" s="87"/>
      <c r="AQ58" s="122"/>
      <c r="AR58" s="122"/>
      <c r="AS58" s="122"/>
      <c r="AT58" s="122"/>
      <c r="AU58" s="122"/>
      <c r="AV58" s="122" t="s">
        <v>104</v>
      </c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17">
        <v>40000</v>
      </c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>
        <v>40000</v>
      </c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>
        <v>10128.6</v>
      </c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>
        <v>0</v>
      </c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>
        <v>0</v>
      </c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>
        <f t="shared" si="3"/>
        <v>10128.6</v>
      </c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>
        <f t="shared" si="5"/>
        <v>29871.4</v>
      </c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9">
        <f t="shared" si="4"/>
        <v>29871.4</v>
      </c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</row>
    <row r="59" spans="1:180" ht="30" customHeight="1" x14ac:dyDescent="0.2">
      <c r="A59" s="146" t="s">
        <v>71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87"/>
      <c r="AL59" s="87"/>
      <c r="AM59" s="87"/>
      <c r="AN59" s="87"/>
      <c r="AO59" s="87"/>
      <c r="AP59" s="87"/>
      <c r="AQ59" s="122"/>
      <c r="AR59" s="122"/>
      <c r="AS59" s="122"/>
      <c r="AT59" s="122"/>
      <c r="AU59" s="122"/>
      <c r="AV59" s="122" t="s">
        <v>104</v>
      </c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 t="s">
        <v>73</v>
      </c>
      <c r="BI59" s="122"/>
      <c r="BJ59" s="122"/>
      <c r="BK59" s="122"/>
      <c r="BL59" s="122"/>
      <c r="BM59" s="122" t="s">
        <v>53</v>
      </c>
      <c r="BN59" s="122"/>
      <c r="BO59" s="122"/>
      <c r="BP59" s="122"/>
      <c r="BQ59" s="122"/>
      <c r="BR59" s="117">
        <v>40000</v>
      </c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>
        <v>40000</v>
      </c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>
        <v>10128.6</v>
      </c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>
        <v>0</v>
      </c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>
        <v>0</v>
      </c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>
        <f t="shared" si="3"/>
        <v>10128.6</v>
      </c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>
        <f t="shared" si="5"/>
        <v>29871.4</v>
      </c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9">
        <f t="shared" si="4"/>
        <v>29871.4</v>
      </c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</row>
    <row r="60" spans="1:180" ht="79.5" customHeight="1" x14ac:dyDescent="0.2">
      <c r="A60" s="120" t="s">
        <v>213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87"/>
      <c r="AL60" s="87"/>
      <c r="AM60" s="87"/>
      <c r="AN60" s="87"/>
      <c r="AO60" s="87"/>
      <c r="AP60" s="87"/>
      <c r="AQ60" s="122"/>
      <c r="AR60" s="122"/>
      <c r="AS60" s="122"/>
      <c r="AT60" s="122"/>
      <c r="AU60" s="122"/>
      <c r="AV60" s="122" t="s">
        <v>106</v>
      </c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 t="s">
        <v>73</v>
      </c>
      <c r="BI60" s="122"/>
      <c r="BJ60" s="122"/>
      <c r="BK60" s="122"/>
      <c r="BL60" s="122"/>
      <c r="BM60" s="122" t="s">
        <v>53</v>
      </c>
      <c r="BN60" s="122"/>
      <c r="BO60" s="122"/>
      <c r="BP60" s="122"/>
      <c r="BQ60" s="122"/>
      <c r="BR60" s="117">
        <v>155600</v>
      </c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>
        <v>155600</v>
      </c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>
        <v>140500</v>
      </c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>
        <v>0</v>
      </c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>
        <v>0</v>
      </c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>
        <f t="shared" si="3"/>
        <v>140500</v>
      </c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>
        <f t="shared" si="5"/>
        <v>15100</v>
      </c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9">
        <f t="shared" si="4"/>
        <v>15100</v>
      </c>
      <c r="FM60" s="119"/>
      <c r="FN60" s="119"/>
      <c r="FO60" s="119"/>
      <c r="FP60" s="119"/>
      <c r="FQ60" s="119"/>
      <c r="FR60" s="119"/>
      <c r="FS60" s="119"/>
      <c r="FT60" s="119"/>
      <c r="FU60" s="119"/>
      <c r="FV60" s="119"/>
      <c r="FW60" s="119"/>
      <c r="FX60" s="119"/>
    </row>
    <row r="61" spans="1:180" ht="79.5" customHeight="1" x14ac:dyDescent="0.2">
      <c r="A61" s="120" t="s">
        <v>105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87"/>
      <c r="AL61" s="87"/>
      <c r="AM61" s="87"/>
      <c r="AN61" s="87"/>
      <c r="AO61" s="87"/>
      <c r="AP61" s="87"/>
      <c r="AQ61" s="122"/>
      <c r="AR61" s="122"/>
      <c r="AS61" s="122"/>
      <c r="AT61" s="122"/>
      <c r="AU61" s="122"/>
      <c r="AV61" s="122" t="s">
        <v>106</v>
      </c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 t="s">
        <v>73</v>
      </c>
      <c r="BI61" s="122"/>
      <c r="BJ61" s="122"/>
      <c r="BK61" s="122"/>
      <c r="BL61" s="122"/>
      <c r="BM61" s="122" t="s">
        <v>107</v>
      </c>
      <c r="BN61" s="122"/>
      <c r="BO61" s="122"/>
      <c r="BP61" s="122"/>
      <c r="BQ61" s="122"/>
      <c r="BR61" s="117">
        <v>172500</v>
      </c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>
        <v>172500</v>
      </c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>
        <v>0</v>
      </c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>
        <v>0</v>
      </c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>
        <v>0</v>
      </c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>
        <f t="shared" si="3"/>
        <v>0</v>
      </c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>
        <f t="shared" si="5"/>
        <v>172500</v>
      </c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9">
        <f t="shared" si="4"/>
        <v>172500</v>
      </c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</row>
    <row r="62" spans="1:180" ht="27" customHeight="1" x14ac:dyDescent="0.2">
      <c r="A62" s="146" t="s">
        <v>97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87"/>
      <c r="AL62" s="87"/>
      <c r="AM62" s="87"/>
      <c r="AN62" s="87"/>
      <c r="AO62" s="87"/>
      <c r="AP62" s="87"/>
      <c r="AQ62" s="122"/>
      <c r="AR62" s="122"/>
      <c r="AS62" s="122"/>
      <c r="AT62" s="122"/>
      <c r="AU62" s="122"/>
      <c r="AV62" s="122" t="s">
        <v>108</v>
      </c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 t="s">
        <v>99</v>
      </c>
      <c r="BI62" s="122"/>
      <c r="BJ62" s="122"/>
      <c r="BK62" s="122"/>
      <c r="BL62" s="122"/>
      <c r="BM62" s="122" t="s">
        <v>53</v>
      </c>
      <c r="BN62" s="122"/>
      <c r="BO62" s="122"/>
      <c r="BP62" s="122"/>
      <c r="BQ62" s="122"/>
      <c r="BR62" s="117">
        <v>20000</v>
      </c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>
        <v>20000</v>
      </c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>
        <v>20000</v>
      </c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>
        <v>0</v>
      </c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>
        <v>0</v>
      </c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>
        <f t="shared" si="3"/>
        <v>20000</v>
      </c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>
        <f t="shared" si="5"/>
        <v>0</v>
      </c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9">
        <f t="shared" si="4"/>
        <v>0</v>
      </c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</row>
    <row r="63" spans="1:180" ht="27" customHeight="1" x14ac:dyDescent="0.2">
      <c r="A63" s="146" t="s">
        <v>97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87"/>
      <c r="AL63" s="87"/>
      <c r="AM63" s="87"/>
      <c r="AN63" s="87"/>
      <c r="AO63" s="87"/>
      <c r="AP63" s="87"/>
      <c r="AQ63" s="122"/>
      <c r="AR63" s="122"/>
      <c r="AS63" s="122"/>
      <c r="AT63" s="122"/>
      <c r="AU63" s="122"/>
      <c r="AV63" s="122" t="s">
        <v>108</v>
      </c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 t="s">
        <v>109</v>
      </c>
      <c r="BI63" s="122"/>
      <c r="BJ63" s="122"/>
      <c r="BK63" s="122"/>
      <c r="BL63" s="122"/>
      <c r="BM63" s="122" t="s">
        <v>53</v>
      </c>
      <c r="BN63" s="122"/>
      <c r="BO63" s="122"/>
      <c r="BP63" s="122"/>
      <c r="BQ63" s="122"/>
      <c r="BR63" s="117">
        <v>30000</v>
      </c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>
        <v>30000</v>
      </c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>
        <v>30000</v>
      </c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>
        <v>0</v>
      </c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>
        <v>0</v>
      </c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>
        <f t="shared" si="3"/>
        <v>30000</v>
      </c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>
        <f t="shared" si="5"/>
        <v>0</v>
      </c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9">
        <f t="shared" si="4"/>
        <v>0</v>
      </c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</row>
    <row r="64" spans="1:180" ht="36" customHeight="1" x14ac:dyDescent="0.2">
      <c r="A64" s="133" t="s">
        <v>110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6"/>
      <c r="AI64" s="16"/>
      <c r="AJ64" s="16"/>
      <c r="AK64" s="25"/>
      <c r="AL64" s="25"/>
      <c r="AM64" s="25"/>
      <c r="AN64" s="25"/>
      <c r="AO64" s="25"/>
      <c r="AP64" s="27"/>
      <c r="AQ64" s="121"/>
      <c r="AR64" s="121"/>
      <c r="AS64" s="121"/>
      <c r="AT64" s="121"/>
      <c r="AU64" s="121"/>
      <c r="AV64" s="122" t="s">
        <v>111</v>
      </c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1" t="s">
        <v>112</v>
      </c>
      <c r="BI64" s="121"/>
      <c r="BJ64" s="121"/>
      <c r="BK64" s="121"/>
      <c r="BL64" s="121"/>
      <c r="BM64" s="121" t="s">
        <v>53</v>
      </c>
      <c r="BN64" s="121"/>
      <c r="BO64" s="121"/>
      <c r="BP64" s="121"/>
      <c r="BQ64" s="121"/>
      <c r="BR64" s="118">
        <v>32600</v>
      </c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39"/>
      <c r="CF64" s="39"/>
      <c r="CG64" s="39"/>
      <c r="CH64" s="39"/>
      <c r="CI64" s="40"/>
      <c r="CJ64" s="118">
        <v>32600</v>
      </c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7">
        <v>20900</v>
      </c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8">
        <v>0</v>
      </c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40"/>
      <c r="DY64" s="118">
        <v>0</v>
      </c>
      <c r="DZ64" s="118"/>
      <c r="EA64" s="118"/>
      <c r="EB64" s="118"/>
      <c r="EC64" s="118"/>
      <c r="ED64" s="118"/>
      <c r="EE64" s="118"/>
      <c r="EF64" s="118"/>
      <c r="EG64" s="118"/>
      <c r="EH64" s="39"/>
      <c r="EI64" s="39"/>
      <c r="EJ64" s="39"/>
      <c r="EK64" s="40"/>
      <c r="EL64" s="117">
        <f t="shared" si="3"/>
        <v>20900</v>
      </c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>
        <f t="shared" si="5"/>
        <v>11700</v>
      </c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9">
        <f t="shared" si="4"/>
        <v>11700</v>
      </c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</row>
    <row r="65" spans="1:183" ht="46.5" customHeight="1" x14ac:dyDescent="0.2">
      <c r="A65" s="133" t="s">
        <v>113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6"/>
      <c r="AI65" s="16"/>
      <c r="AJ65" s="16"/>
      <c r="AK65" s="25"/>
      <c r="AL65" s="25"/>
      <c r="AM65" s="25"/>
      <c r="AN65" s="25"/>
      <c r="AO65" s="25"/>
      <c r="AP65" s="27"/>
      <c r="AQ65" s="121"/>
      <c r="AR65" s="121"/>
      <c r="AS65" s="121"/>
      <c r="AT65" s="121"/>
      <c r="AU65" s="121"/>
      <c r="AV65" s="122" t="s">
        <v>114</v>
      </c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1" t="s">
        <v>112</v>
      </c>
      <c r="BI65" s="121"/>
      <c r="BJ65" s="121"/>
      <c r="BK65" s="121"/>
      <c r="BL65" s="121"/>
      <c r="BM65" s="121" t="s">
        <v>53</v>
      </c>
      <c r="BN65" s="121"/>
      <c r="BO65" s="121"/>
      <c r="BP65" s="121"/>
      <c r="BQ65" s="121"/>
      <c r="BR65" s="118">
        <v>18700</v>
      </c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39"/>
      <c r="CF65" s="39"/>
      <c r="CG65" s="39"/>
      <c r="CH65" s="39"/>
      <c r="CI65" s="40"/>
      <c r="CJ65" s="118">
        <v>18700</v>
      </c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7">
        <v>10906</v>
      </c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8">
        <v>0</v>
      </c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40"/>
      <c r="DY65" s="118">
        <v>0</v>
      </c>
      <c r="DZ65" s="118"/>
      <c r="EA65" s="118"/>
      <c r="EB65" s="118"/>
      <c r="EC65" s="118"/>
      <c r="ED65" s="118"/>
      <c r="EE65" s="118"/>
      <c r="EF65" s="118"/>
      <c r="EG65" s="118"/>
      <c r="EH65" s="39"/>
      <c r="EI65" s="39"/>
      <c r="EJ65" s="39"/>
      <c r="EK65" s="40"/>
      <c r="EL65" s="117">
        <f t="shared" si="3"/>
        <v>10906</v>
      </c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>
        <f t="shared" si="5"/>
        <v>7794</v>
      </c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9">
        <f t="shared" si="4"/>
        <v>7794</v>
      </c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</row>
    <row r="66" spans="1:183" s="47" customFormat="1" ht="15" customHeight="1" x14ac:dyDescent="0.2">
      <c r="A66" s="149" t="s">
        <v>115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50"/>
      <c r="AL66" s="150"/>
      <c r="AM66" s="150"/>
      <c r="AN66" s="150"/>
      <c r="AO66" s="150"/>
      <c r="AP66" s="150"/>
      <c r="AQ66" s="139" t="s">
        <v>44</v>
      </c>
      <c r="AR66" s="139"/>
      <c r="AS66" s="139"/>
      <c r="AT66" s="139"/>
      <c r="AU66" s="139"/>
      <c r="AV66" s="140" t="s">
        <v>44</v>
      </c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39" t="s">
        <v>44</v>
      </c>
      <c r="BI66" s="139"/>
      <c r="BJ66" s="139"/>
      <c r="BK66" s="139"/>
      <c r="BL66" s="139"/>
      <c r="BM66" s="139" t="s">
        <v>44</v>
      </c>
      <c r="BN66" s="139"/>
      <c r="BO66" s="139"/>
      <c r="BP66" s="139"/>
      <c r="BQ66" s="139"/>
      <c r="BR66" s="141" t="s">
        <v>44</v>
      </c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 t="s">
        <v>44</v>
      </c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>
        <v>0</v>
      </c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 t="s">
        <v>44</v>
      </c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 t="s">
        <v>44</v>
      </c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 t="s">
        <v>44</v>
      </c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 t="s">
        <v>44</v>
      </c>
      <c r="EZ66" s="141"/>
      <c r="FA66" s="141"/>
      <c r="FB66" s="141"/>
      <c r="FC66" s="141"/>
      <c r="FD66" s="141"/>
      <c r="FE66" s="141"/>
      <c r="FF66" s="141"/>
      <c r="FG66" s="141"/>
      <c r="FH66" s="141"/>
      <c r="FI66" s="141"/>
      <c r="FJ66" s="141"/>
      <c r="FK66" s="141"/>
      <c r="FL66" s="142" t="s">
        <v>44</v>
      </c>
      <c r="FM66" s="142"/>
      <c r="FN66" s="142"/>
      <c r="FO66" s="142"/>
      <c r="FP66" s="142"/>
      <c r="FQ66" s="142"/>
      <c r="FR66" s="142"/>
      <c r="FS66" s="142"/>
      <c r="FT66" s="142"/>
      <c r="FU66" s="142"/>
      <c r="FV66" s="142"/>
      <c r="FW66" s="142"/>
      <c r="FX66" s="142"/>
    </row>
    <row r="67" spans="1:183" s="47" customFormat="1" ht="15" customHeight="1" x14ac:dyDescent="0.2">
      <c r="A67" s="151" t="s">
        <v>116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2"/>
      <c r="AL67" s="152"/>
      <c r="AM67" s="152"/>
      <c r="AN67" s="152"/>
      <c r="AO67" s="152"/>
      <c r="AP67" s="152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97">
        <f>BR68</f>
        <v>208200</v>
      </c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>
        <f>CJ68</f>
        <v>208200</v>
      </c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>
        <f>CW68</f>
        <v>109486.7</v>
      </c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>
        <v>0</v>
      </c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>
        <v>0</v>
      </c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>
        <f>CW67</f>
        <v>109486.7</v>
      </c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>
        <f>BR67-CW67</f>
        <v>98713.3</v>
      </c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9">
        <f>CJ67-CW67</f>
        <v>98713.3</v>
      </c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</row>
    <row r="68" spans="1:183" ht="25.5" customHeight="1" x14ac:dyDescent="0.2">
      <c r="A68" s="120" t="s">
        <v>48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6"/>
      <c r="AI68" s="16"/>
      <c r="AJ68" s="16"/>
      <c r="AK68" s="27"/>
      <c r="AL68" s="48"/>
      <c r="AM68" s="48"/>
      <c r="AN68" s="48"/>
      <c r="AO68" s="48"/>
      <c r="AP68" s="48"/>
      <c r="AQ68" s="121"/>
      <c r="AR68" s="121"/>
      <c r="AS68" s="121"/>
      <c r="AT68" s="121"/>
      <c r="AU68" s="121"/>
      <c r="AV68" s="122" t="s">
        <v>117</v>
      </c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3" t="s">
        <v>50</v>
      </c>
      <c r="BI68" s="123"/>
      <c r="BJ68" s="123"/>
      <c r="BK68" s="123"/>
      <c r="BL68" s="123"/>
      <c r="BM68" s="121"/>
      <c r="BN68" s="121"/>
      <c r="BO68" s="121"/>
      <c r="BP68" s="121"/>
      <c r="BQ68" s="121"/>
      <c r="BR68" s="124">
        <f>BR69+BR70</f>
        <v>208200</v>
      </c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41"/>
      <c r="CF68" s="41"/>
      <c r="CG68" s="41"/>
      <c r="CH68" s="41"/>
      <c r="CI68" s="42"/>
      <c r="CJ68" s="125">
        <f>CJ69+CJ70</f>
        <v>208200</v>
      </c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>
        <f>CW69+CW70</f>
        <v>109486.7</v>
      </c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4">
        <v>0</v>
      </c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42"/>
      <c r="DY68" s="124">
        <v>0</v>
      </c>
      <c r="DZ68" s="124"/>
      <c r="EA68" s="124"/>
      <c r="EB68" s="124"/>
      <c r="EC68" s="124"/>
      <c r="ED68" s="124"/>
      <c r="EE68" s="124"/>
      <c r="EF68" s="124"/>
      <c r="EG68" s="124"/>
      <c r="EH68" s="41"/>
      <c r="EI68" s="41"/>
      <c r="EJ68" s="41"/>
      <c r="EK68" s="42"/>
      <c r="EL68" s="125">
        <f>CW68</f>
        <v>109486.7</v>
      </c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>
        <f>BR68-CW68</f>
        <v>98713.3</v>
      </c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6">
        <f>CJ68-CW68</f>
        <v>98713.3</v>
      </c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</row>
    <row r="69" spans="1:183" ht="27" customHeight="1" x14ac:dyDescent="0.2">
      <c r="A69" s="127" t="s">
        <v>51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6"/>
      <c r="AI69" s="16"/>
      <c r="AJ69" s="16"/>
      <c r="AK69" s="27"/>
      <c r="AL69" s="48"/>
      <c r="AM69" s="48"/>
      <c r="AN69" s="48"/>
      <c r="AO69" s="48"/>
      <c r="AP69" s="48"/>
      <c r="AQ69" s="122"/>
      <c r="AR69" s="122"/>
      <c r="AS69" s="122"/>
      <c r="AT69" s="122"/>
      <c r="AU69" s="122"/>
      <c r="AV69" s="122" t="s">
        <v>118</v>
      </c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 t="s">
        <v>52</v>
      </c>
      <c r="BI69" s="122"/>
      <c r="BJ69" s="122"/>
      <c r="BK69" s="122"/>
      <c r="BL69" s="122"/>
      <c r="BM69" s="122" t="s">
        <v>119</v>
      </c>
      <c r="BN69" s="122"/>
      <c r="BO69" s="122"/>
      <c r="BP69" s="122"/>
      <c r="BQ69" s="122"/>
      <c r="BR69" s="118">
        <v>145300</v>
      </c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39"/>
      <c r="CF69" s="39"/>
      <c r="CG69" s="39"/>
      <c r="CH69" s="39"/>
      <c r="CI69" s="40"/>
      <c r="CJ69" s="118">
        <v>145300</v>
      </c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7">
        <v>85018.95</v>
      </c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8">
        <v>0</v>
      </c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40"/>
      <c r="DY69" s="118">
        <v>0</v>
      </c>
      <c r="DZ69" s="118"/>
      <c r="EA69" s="118"/>
      <c r="EB69" s="118"/>
      <c r="EC69" s="118"/>
      <c r="ED69" s="118"/>
      <c r="EE69" s="118"/>
      <c r="EF69" s="118"/>
      <c r="EG69" s="118"/>
      <c r="EH69" s="39"/>
      <c r="EI69" s="39"/>
      <c r="EJ69" s="39"/>
      <c r="EK69" s="40"/>
      <c r="EL69" s="117">
        <f>CW69</f>
        <v>85018.95</v>
      </c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>
        <f>BR69-CW69</f>
        <v>60281.05</v>
      </c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9">
        <f>CJ69-CW69</f>
        <v>60281.05</v>
      </c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</row>
    <row r="70" spans="1:183" ht="27" customHeight="1" x14ac:dyDescent="0.2">
      <c r="A70" s="120" t="s">
        <v>61</v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6"/>
      <c r="AI70" s="16"/>
      <c r="AJ70" s="16"/>
      <c r="AK70" s="27"/>
      <c r="AL70" s="48"/>
      <c r="AM70" s="48"/>
      <c r="AN70" s="48"/>
      <c r="AO70" s="48"/>
      <c r="AP70" s="48"/>
      <c r="AQ70" s="122"/>
      <c r="AR70" s="122"/>
      <c r="AS70" s="122"/>
      <c r="AT70" s="122"/>
      <c r="AU70" s="122"/>
      <c r="AV70" s="122" t="s">
        <v>120</v>
      </c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 t="s">
        <v>62</v>
      </c>
      <c r="BI70" s="122"/>
      <c r="BJ70" s="122"/>
      <c r="BK70" s="122"/>
      <c r="BL70" s="122"/>
      <c r="BM70" s="122" t="s">
        <v>119</v>
      </c>
      <c r="BN70" s="122"/>
      <c r="BO70" s="122"/>
      <c r="BP70" s="122"/>
      <c r="BQ70" s="122"/>
      <c r="BR70" s="118">
        <v>62900</v>
      </c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39"/>
      <c r="CF70" s="39"/>
      <c r="CG70" s="39"/>
      <c r="CH70" s="39"/>
      <c r="CI70" s="40"/>
      <c r="CJ70" s="118">
        <v>62900</v>
      </c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7">
        <v>24467.75</v>
      </c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8">
        <v>0</v>
      </c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40"/>
      <c r="DY70" s="118">
        <v>0</v>
      </c>
      <c r="DZ70" s="118"/>
      <c r="EA70" s="118"/>
      <c r="EB70" s="118"/>
      <c r="EC70" s="118"/>
      <c r="ED70" s="118"/>
      <c r="EE70" s="118"/>
      <c r="EF70" s="118"/>
      <c r="EG70" s="118"/>
      <c r="EH70" s="39"/>
      <c r="EI70" s="39"/>
      <c r="EJ70" s="39"/>
      <c r="EK70" s="40"/>
      <c r="EL70" s="117">
        <f>CW70</f>
        <v>24467.75</v>
      </c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>
        <f>BR70-CW70</f>
        <v>38432.25</v>
      </c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9">
        <f>CJ70-CW70</f>
        <v>38432.25</v>
      </c>
      <c r="FM70" s="119"/>
      <c r="FN70" s="119"/>
      <c r="FO70" s="119"/>
      <c r="FP70" s="119"/>
      <c r="FQ70" s="119"/>
      <c r="FR70" s="119"/>
      <c r="FS70" s="119"/>
      <c r="FT70" s="119"/>
      <c r="FU70" s="119"/>
      <c r="FV70" s="119"/>
      <c r="FW70" s="119"/>
      <c r="FX70" s="119"/>
    </row>
    <row r="71" spans="1:183" ht="36" customHeight="1" x14ac:dyDescent="0.2">
      <c r="A71" s="154" t="s">
        <v>121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49"/>
      <c r="AL71" s="49"/>
      <c r="AM71" s="49"/>
      <c r="AN71" s="49"/>
      <c r="AO71" s="49"/>
      <c r="AP71" s="49"/>
      <c r="AQ71" s="139" t="s">
        <v>44</v>
      </c>
      <c r="AR71" s="139"/>
      <c r="AS71" s="139"/>
      <c r="AT71" s="139"/>
      <c r="AU71" s="139"/>
      <c r="AV71" s="140" t="s">
        <v>44</v>
      </c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39" t="s">
        <v>44</v>
      </c>
      <c r="BI71" s="139"/>
      <c r="BJ71" s="139"/>
      <c r="BK71" s="139"/>
      <c r="BL71" s="139"/>
      <c r="BM71" s="139" t="s">
        <v>44</v>
      </c>
      <c r="BN71" s="139"/>
      <c r="BO71" s="139"/>
      <c r="BP71" s="139"/>
      <c r="BQ71" s="139"/>
      <c r="BR71" s="104" t="s">
        <v>44</v>
      </c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 t="s">
        <v>44</v>
      </c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 t="s">
        <v>44</v>
      </c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 t="s">
        <v>44</v>
      </c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 t="s">
        <v>44</v>
      </c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 t="s">
        <v>44</v>
      </c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 t="s">
        <v>44</v>
      </c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5" t="s">
        <v>44</v>
      </c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7"/>
      <c r="FZ71" s="17"/>
      <c r="GA71" s="17"/>
    </row>
    <row r="72" spans="1:183" ht="16.5" customHeight="1" x14ac:dyDescent="0.2">
      <c r="A72" s="151" t="s">
        <v>122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50"/>
      <c r="AL72" s="50"/>
      <c r="AM72" s="50"/>
      <c r="AN72" s="50"/>
      <c r="AO72" s="50"/>
      <c r="AP72" s="50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97">
        <f>BR73</f>
        <v>29600</v>
      </c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>
        <f>CJ73</f>
        <v>29600</v>
      </c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>
        <f>CW73</f>
        <v>0</v>
      </c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>
        <v>0</v>
      </c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>
        <v>0</v>
      </c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>
        <f>CW72</f>
        <v>0</v>
      </c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>
        <f>BR72-CJ72</f>
        <v>0</v>
      </c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9">
        <f t="shared" ref="FL72:FL77" si="6">CJ72-CW72</f>
        <v>29600</v>
      </c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17"/>
      <c r="FZ72" s="17"/>
      <c r="GA72" s="17"/>
    </row>
    <row r="73" spans="1:183" ht="33.75" customHeight="1" x14ac:dyDescent="0.2">
      <c r="A73" s="147" t="s">
        <v>123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51"/>
      <c r="AI73" s="51"/>
      <c r="AJ73" s="51"/>
      <c r="AK73" s="49"/>
      <c r="AL73" s="49"/>
      <c r="AM73" s="49"/>
      <c r="AN73" s="49"/>
      <c r="AO73" s="49"/>
      <c r="AP73" s="49"/>
      <c r="AQ73" s="123"/>
      <c r="AR73" s="123"/>
      <c r="AS73" s="123"/>
      <c r="AT73" s="123"/>
      <c r="AU73" s="123"/>
      <c r="AV73" s="136" t="s">
        <v>124</v>
      </c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4">
        <f>BR74</f>
        <v>29600</v>
      </c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41"/>
      <c r="CF73" s="41"/>
      <c r="CG73" s="41"/>
      <c r="CH73" s="41"/>
      <c r="CI73" s="42"/>
      <c r="CJ73" s="125">
        <f>CJ74</f>
        <v>29600</v>
      </c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>
        <f>CW74</f>
        <v>0</v>
      </c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4">
        <v>0</v>
      </c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42"/>
      <c r="DY73" s="124">
        <v>0</v>
      </c>
      <c r="DZ73" s="124"/>
      <c r="EA73" s="124"/>
      <c r="EB73" s="124"/>
      <c r="EC73" s="124"/>
      <c r="ED73" s="124"/>
      <c r="EE73" s="124"/>
      <c r="EF73" s="124"/>
      <c r="EG73" s="124"/>
      <c r="EH73" s="41"/>
      <c r="EI73" s="41"/>
      <c r="EJ73" s="41"/>
      <c r="EK73" s="42"/>
      <c r="EL73" s="125">
        <f>CJ73</f>
        <v>29600</v>
      </c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>
        <f>BR73-CW73</f>
        <v>29600</v>
      </c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6">
        <f t="shared" si="6"/>
        <v>29600</v>
      </c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>
        <f>CV73-DI73</f>
        <v>0</v>
      </c>
      <c r="FY73" s="17"/>
      <c r="FZ73" s="17"/>
      <c r="GA73" s="17"/>
    </row>
    <row r="74" spans="1:183" ht="64.5" customHeight="1" x14ac:dyDescent="0.2">
      <c r="A74" s="133" t="s">
        <v>214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6"/>
      <c r="AI74" s="16"/>
      <c r="AJ74" s="16"/>
      <c r="AK74" s="25"/>
      <c r="AL74" s="25"/>
      <c r="AM74" s="25"/>
      <c r="AN74" s="25"/>
      <c r="AO74" s="25"/>
      <c r="AP74" s="27"/>
      <c r="AQ74" s="121"/>
      <c r="AR74" s="121"/>
      <c r="AS74" s="121"/>
      <c r="AT74" s="121"/>
      <c r="AU74" s="121"/>
      <c r="AV74" s="122" t="s">
        <v>125</v>
      </c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4">
        <f>BR75+BR76+BR77</f>
        <v>29600</v>
      </c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41"/>
      <c r="CF74" s="41"/>
      <c r="CG74" s="41"/>
      <c r="CH74" s="41"/>
      <c r="CI74" s="42"/>
      <c r="CJ74" s="125">
        <f>CJ75+CJ76+CJ77</f>
        <v>29600</v>
      </c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>
        <f>CW75+CW76+CW77</f>
        <v>0</v>
      </c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4">
        <v>0</v>
      </c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42"/>
      <c r="DY74" s="124">
        <v>0</v>
      </c>
      <c r="DZ74" s="124"/>
      <c r="EA74" s="124"/>
      <c r="EB74" s="124"/>
      <c r="EC74" s="124"/>
      <c r="ED74" s="124"/>
      <c r="EE74" s="124"/>
      <c r="EF74" s="124"/>
      <c r="EG74" s="124"/>
      <c r="EH74" s="41"/>
      <c r="EI74" s="41"/>
      <c r="EJ74" s="41"/>
      <c r="EK74" s="42"/>
      <c r="EL74" s="125">
        <f>CW74</f>
        <v>0</v>
      </c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>
        <f>BR74-CW74</f>
        <v>29600</v>
      </c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6">
        <f t="shared" si="6"/>
        <v>29600</v>
      </c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X74" s="126"/>
    </row>
    <row r="75" spans="1:183" ht="25.5" customHeight="1" x14ac:dyDescent="0.2">
      <c r="A75" s="127" t="s">
        <v>71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6"/>
      <c r="AI75" s="16"/>
      <c r="AJ75" s="16"/>
      <c r="AK75" s="25"/>
      <c r="AL75" s="25"/>
      <c r="AM75" s="25"/>
      <c r="AN75" s="25"/>
      <c r="AO75" s="25"/>
      <c r="AP75" s="27"/>
      <c r="AQ75" s="121"/>
      <c r="AR75" s="121"/>
      <c r="AS75" s="121"/>
      <c r="AT75" s="121"/>
      <c r="AU75" s="121"/>
      <c r="AV75" s="122" t="s">
        <v>126</v>
      </c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1" t="s">
        <v>73</v>
      </c>
      <c r="BI75" s="121"/>
      <c r="BJ75" s="121"/>
      <c r="BK75" s="121"/>
      <c r="BL75" s="121"/>
      <c r="BM75" s="121" t="s">
        <v>53</v>
      </c>
      <c r="BN75" s="121"/>
      <c r="BO75" s="121"/>
      <c r="BP75" s="121"/>
      <c r="BQ75" s="121"/>
      <c r="BR75" s="118">
        <v>10000</v>
      </c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39"/>
      <c r="CF75" s="39"/>
      <c r="CG75" s="39"/>
      <c r="CH75" s="39"/>
      <c r="CI75" s="40"/>
      <c r="CJ75" s="118">
        <v>10000</v>
      </c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7">
        <v>0</v>
      </c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8">
        <v>0</v>
      </c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40"/>
      <c r="DY75" s="118">
        <v>0</v>
      </c>
      <c r="DZ75" s="118"/>
      <c r="EA75" s="118"/>
      <c r="EB75" s="118"/>
      <c r="EC75" s="118"/>
      <c r="ED75" s="118"/>
      <c r="EE75" s="118"/>
      <c r="EF75" s="118"/>
      <c r="EG75" s="118"/>
      <c r="EH75" s="39"/>
      <c r="EI75" s="39"/>
      <c r="EJ75" s="39"/>
      <c r="EK75" s="40"/>
      <c r="EL75" s="117">
        <f>CW75</f>
        <v>0</v>
      </c>
      <c r="EM75" s="117"/>
      <c r="EN75" s="117"/>
      <c r="EO75" s="117"/>
      <c r="EP75" s="117"/>
      <c r="EQ75" s="117"/>
      <c r="ER75" s="117"/>
      <c r="ES75" s="117"/>
      <c r="ET75" s="117"/>
      <c r="EU75" s="117"/>
      <c r="EV75" s="117"/>
      <c r="EW75" s="117"/>
      <c r="EX75" s="117"/>
      <c r="EY75" s="117">
        <f>BR75-CW75</f>
        <v>10000</v>
      </c>
      <c r="EZ75" s="117"/>
      <c r="FA75" s="117"/>
      <c r="FB75" s="117"/>
      <c r="FC75" s="117"/>
      <c r="FD75" s="117"/>
      <c r="FE75" s="117"/>
      <c r="FF75" s="117"/>
      <c r="FG75" s="117"/>
      <c r="FH75" s="117"/>
      <c r="FI75" s="117"/>
      <c r="FJ75" s="117"/>
      <c r="FK75" s="117"/>
      <c r="FL75" s="119">
        <f t="shared" si="6"/>
        <v>10000</v>
      </c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X75" s="119"/>
    </row>
    <row r="76" spans="1:183" ht="21.75" customHeight="1" x14ac:dyDescent="0.2">
      <c r="A76" s="127" t="s">
        <v>71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6"/>
      <c r="AI76" s="16"/>
      <c r="AJ76" s="16"/>
      <c r="AK76" s="25"/>
      <c r="AL76" s="25"/>
      <c r="AM76" s="25"/>
      <c r="AN76" s="25"/>
      <c r="AO76" s="25"/>
      <c r="AP76" s="27"/>
      <c r="AQ76" s="121"/>
      <c r="AR76" s="121"/>
      <c r="AS76" s="121"/>
      <c r="AT76" s="121"/>
      <c r="AU76" s="121"/>
      <c r="AV76" s="122" t="s">
        <v>127</v>
      </c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1" t="s">
        <v>73</v>
      </c>
      <c r="BI76" s="121"/>
      <c r="BJ76" s="121"/>
      <c r="BK76" s="121"/>
      <c r="BL76" s="121"/>
      <c r="BM76" s="121" t="s">
        <v>53</v>
      </c>
      <c r="BN76" s="121"/>
      <c r="BO76" s="121"/>
      <c r="BP76" s="121"/>
      <c r="BQ76" s="121"/>
      <c r="BR76" s="118">
        <v>10000</v>
      </c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39"/>
      <c r="CF76" s="39"/>
      <c r="CG76" s="39"/>
      <c r="CH76" s="39"/>
      <c r="CI76" s="40"/>
      <c r="CJ76" s="118">
        <v>10000</v>
      </c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7">
        <v>0</v>
      </c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8">
        <v>0</v>
      </c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40"/>
      <c r="DY76" s="118">
        <v>0</v>
      </c>
      <c r="DZ76" s="118"/>
      <c r="EA76" s="118"/>
      <c r="EB76" s="118"/>
      <c r="EC76" s="118"/>
      <c r="ED76" s="118"/>
      <c r="EE76" s="118"/>
      <c r="EF76" s="118"/>
      <c r="EG76" s="118"/>
      <c r="EH76" s="39"/>
      <c r="EI76" s="39"/>
      <c r="EJ76" s="39"/>
      <c r="EK76" s="40"/>
      <c r="EL76" s="117">
        <f>CW76</f>
        <v>0</v>
      </c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>
        <f>BR76-CW76</f>
        <v>10000</v>
      </c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9">
        <f t="shared" si="6"/>
        <v>10000</v>
      </c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</row>
    <row r="77" spans="1:183" ht="26.25" customHeight="1" x14ac:dyDescent="0.2">
      <c r="A77" s="127" t="s">
        <v>128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6"/>
      <c r="AI77" s="16"/>
      <c r="AJ77" s="16"/>
      <c r="AK77" s="25"/>
      <c r="AL77" s="25"/>
      <c r="AM77" s="25"/>
      <c r="AN77" s="25"/>
      <c r="AO77" s="25"/>
      <c r="AP77" s="27"/>
      <c r="AQ77" s="121"/>
      <c r="AR77" s="121"/>
      <c r="AS77" s="121"/>
      <c r="AT77" s="121"/>
      <c r="AU77" s="121"/>
      <c r="AV77" s="122" t="s">
        <v>129</v>
      </c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1" t="s">
        <v>78</v>
      </c>
      <c r="BI77" s="121"/>
      <c r="BJ77" s="121"/>
      <c r="BK77" s="121"/>
      <c r="BL77" s="121"/>
      <c r="BM77" s="121" t="s">
        <v>53</v>
      </c>
      <c r="BN77" s="121"/>
      <c r="BO77" s="121"/>
      <c r="BP77" s="121"/>
      <c r="BQ77" s="121"/>
      <c r="BR77" s="118">
        <v>9600</v>
      </c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39"/>
      <c r="CF77" s="39"/>
      <c r="CG77" s="39"/>
      <c r="CH77" s="39"/>
      <c r="CI77" s="40"/>
      <c r="CJ77" s="118">
        <v>9600</v>
      </c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7">
        <v>0</v>
      </c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8">
        <v>0</v>
      </c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40"/>
      <c r="DY77" s="118">
        <v>0</v>
      </c>
      <c r="DZ77" s="118"/>
      <c r="EA77" s="118"/>
      <c r="EB77" s="118"/>
      <c r="EC77" s="118"/>
      <c r="ED77" s="118"/>
      <c r="EE77" s="118"/>
      <c r="EF77" s="118"/>
      <c r="EG77" s="118"/>
      <c r="EH77" s="39"/>
      <c r="EI77" s="39"/>
      <c r="EJ77" s="39"/>
      <c r="EK77" s="40"/>
      <c r="EL77" s="117">
        <f>CW77</f>
        <v>0</v>
      </c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>
        <f>BR77-CW77</f>
        <v>9600</v>
      </c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  <c r="FL77" s="119">
        <f t="shared" si="6"/>
        <v>9600</v>
      </c>
      <c r="FM77" s="119"/>
      <c r="FN77" s="119"/>
      <c r="FO77" s="119"/>
      <c r="FP77" s="119"/>
      <c r="FQ77" s="119"/>
      <c r="FR77" s="119"/>
      <c r="FS77" s="119"/>
      <c r="FT77" s="119"/>
      <c r="FU77" s="119"/>
      <c r="FV77" s="119"/>
      <c r="FW77" s="119"/>
      <c r="FX77" s="119"/>
    </row>
    <row r="78" spans="1:183" ht="12.75" customHeight="1" x14ac:dyDescent="0.2">
      <c r="A78" s="154" t="s">
        <v>130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49"/>
      <c r="AL78" s="49"/>
      <c r="AM78" s="49"/>
      <c r="AN78" s="49"/>
      <c r="AO78" s="49"/>
      <c r="AP78" s="49"/>
      <c r="AQ78" s="139" t="s">
        <v>44</v>
      </c>
      <c r="AR78" s="139"/>
      <c r="AS78" s="139"/>
      <c r="AT78" s="139"/>
      <c r="AU78" s="139"/>
      <c r="AV78" s="140" t="s">
        <v>44</v>
      </c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39" t="s">
        <v>44</v>
      </c>
      <c r="BI78" s="139"/>
      <c r="BJ78" s="139"/>
      <c r="BK78" s="139"/>
      <c r="BL78" s="139"/>
      <c r="BM78" s="139" t="s">
        <v>44</v>
      </c>
      <c r="BN78" s="139"/>
      <c r="BO78" s="139"/>
      <c r="BP78" s="139"/>
      <c r="BQ78" s="139"/>
      <c r="BR78" s="104" t="s">
        <v>44</v>
      </c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 t="s">
        <v>44</v>
      </c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 t="s">
        <v>44</v>
      </c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 t="s">
        <v>44</v>
      </c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 t="s">
        <v>44</v>
      </c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 t="s">
        <v>44</v>
      </c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 t="s">
        <v>44</v>
      </c>
      <c r="EZ78" s="104"/>
      <c r="FA78" s="104"/>
      <c r="FB78" s="104"/>
      <c r="FC78" s="104"/>
      <c r="FD78" s="104"/>
      <c r="FE78" s="104"/>
      <c r="FF78" s="104"/>
      <c r="FG78" s="104"/>
      <c r="FH78" s="104"/>
      <c r="FI78" s="104"/>
      <c r="FJ78" s="104"/>
      <c r="FK78" s="104"/>
      <c r="FL78" s="105" t="s">
        <v>44</v>
      </c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7"/>
      <c r="FZ78" s="17"/>
      <c r="GA78" s="17"/>
    </row>
    <row r="79" spans="1:183" ht="16.5" customHeight="1" x14ac:dyDescent="0.2">
      <c r="A79" s="151" t="s">
        <v>131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50"/>
      <c r="AL79" s="50"/>
      <c r="AM79" s="50"/>
      <c r="AN79" s="50"/>
      <c r="AO79" s="50"/>
      <c r="AP79" s="50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97">
        <f>BR80</f>
        <v>1484500</v>
      </c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>
        <f>CJ80</f>
        <v>1484500</v>
      </c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>
        <f>CW80</f>
        <v>375732.68</v>
      </c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>
        <v>0</v>
      </c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>
        <v>0</v>
      </c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>
        <f>CW79</f>
        <v>375732.68</v>
      </c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>
        <f>BR79-CJ79</f>
        <v>0</v>
      </c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9">
        <f>CJ79-CW79</f>
        <v>1108767.32</v>
      </c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17"/>
      <c r="FZ79" s="17"/>
      <c r="GA79" s="17"/>
    </row>
    <row r="80" spans="1:183" ht="54.75" customHeight="1" x14ac:dyDescent="0.2">
      <c r="A80" s="138" t="s">
        <v>208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51"/>
      <c r="AI80" s="51"/>
      <c r="AJ80" s="51"/>
      <c r="AK80" s="49"/>
      <c r="AL80" s="49"/>
      <c r="AM80" s="49"/>
      <c r="AN80" s="49"/>
      <c r="AO80" s="49"/>
      <c r="AP80" s="49"/>
      <c r="AQ80" s="123"/>
      <c r="AR80" s="123"/>
      <c r="AS80" s="123"/>
      <c r="AT80" s="123"/>
      <c r="AU80" s="123"/>
      <c r="AV80" s="136" t="s">
        <v>132</v>
      </c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55">
        <f>BR81</f>
        <v>1484500</v>
      </c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52"/>
      <c r="CF80" s="52"/>
      <c r="CG80" s="52"/>
      <c r="CH80" s="52"/>
      <c r="CI80" s="53"/>
      <c r="CJ80" s="156">
        <f>CJ81</f>
        <v>1484500</v>
      </c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>
        <f>CW81</f>
        <v>375732.68</v>
      </c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56"/>
      <c r="DJ80" s="156"/>
      <c r="DK80" s="156"/>
      <c r="DL80" s="156"/>
      <c r="DM80" s="155">
        <v>0</v>
      </c>
      <c r="DN80" s="155"/>
      <c r="DO80" s="155"/>
      <c r="DP80" s="155"/>
      <c r="DQ80" s="155"/>
      <c r="DR80" s="155"/>
      <c r="DS80" s="155"/>
      <c r="DT80" s="155"/>
      <c r="DU80" s="155"/>
      <c r="DV80" s="155"/>
      <c r="DW80" s="155"/>
      <c r="DX80" s="53"/>
      <c r="DY80" s="155">
        <v>0</v>
      </c>
      <c r="DZ80" s="155"/>
      <c r="EA80" s="155"/>
      <c r="EB80" s="155"/>
      <c r="EC80" s="155"/>
      <c r="ED80" s="155"/>
      <c r="EE80" s="155"/>
      <c r="EF80" s="155"/>
      <c r="EG80" s="155"/>
      <c r="EH80" s="52"/>
      <c r="EI80" s="52"/>
      <c r="EJ80" s="52"/>
      <c r="EK80" s="53"/>
      <c r="EL80" s="156">
        <f>CW80</f>
        <v>375732.68</v>
      </c>
      <c r="EM80" s="156"/>
      <c r="EN80" s="156"/>
      <c r="EO80" s="156"/>
      <c r="EP80" s="156"/>
      <c r="EQ80" s="156"/>
      <c r="ER80" s="156"/>
      <c r="ES80" s="156"/>
      <c r="ET80" s="156"/>
      <c r="EU80" s="156"/>
      <c r="EV80" s="156"/>
      <c r="EW80" s="156"/>
      <c r="EX80" s="156"/>
      <c r="EY80" s="156">
        <f>EY81</f>
        <v>1108767.32</v>
      </c>
      <c r="EZ80" s="156"/>
      <c r="FA80" s="156"/>
      <c r="FB80" s="156"/>
      <c r="FC80" s="156"/>
      <c r="FD80" s="156"/>
      <c r="FE80" s="156"/>
      <c r="FF80" s="156"/>
      <c r="FG80" s="156"/>
      <c r="FH80" s="156"/>
      <c r="FI80" s="156"/>
      <c r="FJ80" s="156"/>
      <c r="FK80" s="156"/>
      <c r="FL80" s="157">
        <f>FL81</f>
        <v>1108767.32</v>
      </c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>
        <f>CV80-DI80</f>
        <v>0</v>
      </c>
      <c r="FY80" s="17"/>
      <c r="FZ80" s="17"/>
      <c r="GA80" s="17"/>
    </row>
    <row r="81" spans="1:183" ht="34.5" customHeight="1" x14ac:dyDescent="0.2">
      <c r="A81" s="138" t="s">
        <v>133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51"/>
      <c r="AI81" s="51"/>
      <c r="AJ81" s="51"/>
      <c r="AK81" s="49"/>
      <c r="AL81" s="49"/>
      <c r="AM81" s="49"/>
      <c r="AN81" s="49"/>
      <c r="AO81" s="49"/>
      <c r="AP81" s="49"/>
      <c r="AQ81" s="123"/>
      <c r="AR81" s="123"/>
      <c r="AS81" s="123"/>
      <c r="AT81" s="123"/>
      <c r="AU81" s="123"/>
      <c r="AV81" s="136" t="s">
        <v>134</v>
      </c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55">
        <f>BR82</f>
        <v>1484500</v>
      </c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52"/>
      <c r="CF81" s="52"/>
      <c r="CG81" s="52"/>
      <c r="CH81" s="52"/>
      <c r="CI81" s="53"/>
      <c r="CJ81" s="156">
        <f>CJ82</f>
        <v>1484500</v>
      </c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>
        <f>CW82</f>
        <v>375732.68</v>
      </c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56"/>
      <c r="DI81" s="156"/>
      <c r="DJ81" s="156"/>
      <c r="DK81" s="156"/>
      <c r="DL81" s="156"/>
      <c r="DM81" s="155">
        <v>0</v>
      </c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53"/>
      <c r="DY81" s="155">
        <v>0</v>
      </c>
      <c r="DZ81" s="155"/>
      <c r="EA81" s="155"/>
      <c r="EB81" s="155"/>
      <c r="EC81" s="155"/>
      <c r="ED81" s="155"/>
      <c r="EE81" s="155"/>
      <c r="EF81" s="155"/>
      <c r="EG81" s="155"/>
      <c r="EH81" s="52"/>
      <c r="EI81" s="52"/>
      <c r="EJ81" s="52"/>
      <c r="EK81" s="53"/>
      <c r="EL81" s="156">
        <f>CW81</f>
        <v>375732.68</v>
      </c>
      <c r="EM81" s="156"/>
      <c r="EN81" s="156"/>
      <c r="EO81" s="156"/>
      <c r="EP81" s="156"/>
      <c r="EQ81" s="156"/>
      <c r="ER81" s="156"/>
      <c r="ES81" s="156"/>
      <c r="ET81" s="156"/>
      <c r="EU81" s="156"/>
      <c r="EV81" s="156"/>
      <c r="EW81" s="156"/>
      <c r="EX81" s="156"/>
      <c r="EY81" s="156">
        <f>BR81-CW81</f>
        <v>1108767.32</v>
      </c>
      <c r="EZ81" s="156"/>
      <c r="FA81" s="156"/>
      <c r="FB81" s="156"/>
      <c r="FC81" s="156"/>
      <c r="FD81" s="156"/>
      <c r="FE81" s="156"/>
      <c r="FF81" s="156"/>
      <c r="FG81" s="156"/>
      <c r="FH81" s="156"/>
      <c r="FI81" s="156"/>
      <c r="FJ81" s="156"/>
      <c r="FK81" s="156"/>
      <c r="FL81" s="157">
        <f>CJ81-CW81</f>
        <v>1108767.32</v>
      </c>
      <c r="FM81" s="157"/>
      <c r="FN81" s="157"/>
      <c r="FO81" s="157"/>
      <c r="FP81" s="157"/>
      <c r="FQ81" s="157"/>
      <c r="FR81" s="157"/>
      <c r="FS81" s="157"/>
      <c r="FT81" s="157"/>
      <c r="FU81" s="157"/>
      <c r="FV81" s="157"/>
      <c r="FW81" s="157"/>
      <c r="FX81" s="157">
        <f>CV81-DI81</f>
        <v>0</v>
      </c>
      <c r="FY81" s="17"/>
      <c r="FZ81" s="17"/>
      <c r="GA81" s="17"/>
    </row>
    <row r="82" spans="1:183" ht="44.25" customHeight="1" x14ac:dyDescent="0.2">
      <c r="A82" s="148" t="s">
        <v>63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49"/>
      <c r="AL82" s="49"/>
      <c r="AM82" s="49"/>
      <c r="AN82" s="49"/>
      <c r="AO82" s="49"/>
      <c r="AP82" s="49"/>
      <c r="AQ82" s="121"/>
      <c r="AR82" s="121"/>
      <c r="AS82" s="121"/>
      <c r="AT82" s="121"/>
      <c r="AU82" s="121"/>
      <c r="AV82" s="122" t="s">
        <v>135</v>
      </c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8">
        <f>BR83</f>
        <v>1484500</v>
      </c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39"/>
      <c r="CF82" s="39"/>
      <c r="CG82" s="39"/>
      <c r="CH82" s="39"/>
      <c r="CI82" s="40"/>
      <c r="CJ82" s="117">
        <f>CJ83</f>
        <v>1484500</v>
      </c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>
        <f>CW83</f>
        <v>375732.68</v>
      </c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8">
        <v>0</v>
      </c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40"/>
      <c r="DY82" s="118">
        <v>0</v>
      </c>
      <c r="DZ82" s="118"/>
      <c r="EA82" s="118"/>
      <c r="EB82" s="118"/>
      <c r="EC82" s="118"/>
      <c r="ED82" s="118"/>
      <c r="EE82" s="118"/>
      <c r="EF82" s="118"/>
      <c r="EG82" s="118"/>
      <c r="EH82" s="39"/>
      <c r="EI82" s="39"/>
      <c r="EJ82" s="39"/>
      <c r="EK82" s="40"/>
      <c r="EL82" s="117">
        <f>CW82</f>
        <v>375732.68</v>
      </c>
      <c r="EM82" s="117"/>
      <c r="EN82" s="117"/>
      <c r="EO82" s="117"/>
      <c r="EP82" s="117"/>
      <c r="EQ82" s="117"/>
      <c r="ER82" s="117"/>
      <c r="ES82" s="117"/>
      <c r="ET82" s="117"/>
      <c r="EU82" s="117"/>
      <c r="EV82" s="117"/>
      <c r="EW82" s="117"/>
      <c r="EX82" s="117"/>
      <c r="EY82" s="117">
        <f>BR82-CW82</f>
        <v>1108767.32</v>
      </c>
      <c r="EZ82" s="117"/>
      <c r="FA82" s="117"/>
      <c r="FB82" s="117"/>
      <c r="FC82" s="117"/>
      <c r="FD82" s="117"/>
      <c r="FE82" s="117"/>
      <c r="FF82" s="117"/>
      <c r="FG82" s="117"/>
      <c r="FH82" s="117"/>
      <c r="FI82" s="117"/>
      <c r="FJ82" s="117"/>
      <c r="FK82" s="117"/>
      <c r="FL82" s="119">
        <f>CJ82-CW82</f>
        <v>1108767.32</v>
      </c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>
        <f>CV82-DI82</f>
        <v>0</v>
      </c>
      <c r="FY82" s="17"/>
      <c r="FZ82" s="17"/>
      <c r="GA82" s="17"/>
    </row>
    <row r="83" spans="1:183" ht="27" customHeight="1" x14ac:dyDescent="0.2">
      <c r="A83" s="137" t="s">
        <v>136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51"/>
      <c r="AI83" s="51"/>
      <c r="AJ83" s="51"/>
      <c r="AK83" s="49"/>
      <c r="AL83" s="49"/>
      <c r="AM83" s="49"/>
      <c r="AN83" s="49"/>
      <c r="AO83" s="49"/>
      <c r="AP83" s="49"/>
      <c r="AQ83" s="121"/>
      <c r="AR83" s="121"/>
      <c r="AS83" s="121"/>
      <c r="AT83" s="121"/>
      <c r="AU83" s="121"/>
      <c r="AV83" s="122" t="s">
        <v>135</v>
      </c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1" t="s">
        <v>72</v>
      </c>
      <c r="BI83" s="121"/>
      <c r="BJ83" s="121"/>
      <c r="BK83" s="121"/>
      <c r="BL83" s="121"/>
      <c r="BM83" s="121" t="s">
        <v>54</v>
      </c>
      <c r="BN83" s="121"/>
      <c r="BO83" s="121"/>
      <c r="BP83" s="121"/>
      <c r="BQ83" s="121"/>
      <c r="BR83" s="118">
        <v>1484500</v>
      </c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39"/>
      <c r="CF83" s="39"/>
      <c r="CG83" s="39"/>
      <c r="CH83" s="39"/>
      <c r="CI83" s="40"/>
      <c r="CJ83" s="118">
        <v>1484500</v>
      </c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7">
        <v>375732.68</v>
      </c>
      <c r="CX83" s="117"/>
      <c r="CY83" s="117"/>
      <c r="CZ83" s="117"/>
      <c r="DA83" s="117"/>
      <c r="DB83" s="117"/>
      <c r="DC83" s="117"/>
      <c r="DD83" s="117"/>
      <c r="DE83" s="117"/>
      <c r="DF83" s="117"/>
      <c r="DG83" s="117"/>
      <c r="DH83" s="117"/>
      <c r="DI83" s="117"/>
      <c r="DJ83" s="117"/>
      <c r="DK83" s="117"/>
      <c r="DL83" s="117"/>
      <c r="DM83" s="118">
        <v>0</v>
      </c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40"/>
      <c r="DY83" s="112">
        <v>0</v>
      </c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7">
        <f>CW83</f>
        <v>375732.68</v>
      </c>
      <c r="EM83" s="117"/>
      <c r="EN83" s="117"/>
      <c r="EO83" s="117"/>
      <c r="EP83" s="117"/>
      <c r="EQ83" s="117"/>
      <c r="ER83" s="117"/>
      <c r="ES83" s="117"/>
      <c r="ET83" s="117"/>
      <c r="EU83" s="117"/>
      <c r="EV83" s="117"/>
      <c r="EW83" s="117"/>
      <c r="EX83" s="117"/>
      <c r="EY83" s="117">
        <f>BR83-CW83</f>
        <v>1108767.32</v>
      </c>
      <c r="EZ83" s="117"/>
      <c r="FA83" s="117"/>
      <c r="FB83" s="117"/>
      <c r="FC83" s="117"/>
      <c r="FD83" s="117"/>
      <c r="FE83" s="117"/>
      <c r="FF83" s="117"/>
      <c r="FG83" s="117"/>
      <c r="FH83" s="117"/>
      <c r="FI83" s="117"/>
      <c r="FJ83" s="117"/>
      <c r="FK83" s="117"/>
      <c r="FL83" s="119">
        <f>CJ83-CW83</f>
        <v>1108767.32</v>
      </c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>
        <f>CV83-DI83</f>
        <v>0</v>
      </c>
      <c r="FY83" s="17"/>
      <c r="FZ83" s="17"/>
      <c r="GA83" s="17"/>
    </row>
    <row r="84" spans="1:183" s="47" customFormat="1" ht="30" customHeight="1" x14ac:dyDescent="0.2">
      <c r="A84" s="154" t="s">
        <v>137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0"/>
      <c r="AL84" s="150"/>
      <c r="AM84" s="150"/>
      <c r="AN84" s="150"/>
      <c r="AO84" s="150"/>
      <c r="AP84" s="150"/>
      <c r="AQ84" s="139" t="s">
        <v>44</v>
      </c>
      <c r="AR84" s="139"/>
      <c r="AS84" s="139"/>
      <c r="AT84" s="139"/>
      <c r="AU84" s="139"/>
      <c r="AV84" s="140" t="s">
        <v>44</v>
      </c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39" t="s">
        <v>44</v>
      </c>
      <c r="BI84" s="139"/>
      <c r="BJ84" s="139"/>
      <c r="BK84" s="139"/>
      <c r="BL84" s="139"/>
      <c r="BM84" s="139" t="s">
        <v>44</v>
      </c>
      <c r="BN84" s="139"/>
      <c r="BO84" s="139"/>
      <c r="BP84" s="139"/>
      <c r="BQ84" s="139"/>
      <c r="BR84" s="104" t="s">
        <v>44</v>
      </c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 t="s">
        <v>44</v>
      </c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 t="s">
        <v>44</v>
      </c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 t="s">
        <v>44</v>
      </c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 t="s">
        <v>44</v>
      </c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 t="s">
        <v>44</v>
      </c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58" t="s">
        <v>44</v>
      </c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59" t="s">
        <v>44</v>
      </c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</row>
    <row r="85" spans="1:183" s="47" customFormat="1" ht="15" customHeight="1" x14ac:dyDescent="0.2">
      <c r="A85" s="151" t="s">
        <v>138</v>
      </c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2"/>
      <c r="AL85" s="152"/>
      <c r="AM85" s="152"/>
      <c r="AN85" s="152"/>
      <c r="AO85" s="152"/>
      <c r="AP85" s="152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97">
        <f>BR86</f>
        <v>100000</v>
      </c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>
        <f>CJ86</f>
        <v>100000</v>
      </c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>
        <f>CW86</f>
        <v>50017.13</v>
      </c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>
        <v>0</v>
      </c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>
        <v>0</v>
      </c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>
        <f>CW85</f>
        <v>50017.13</v>
      </c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160">
        <f>BR85-CW85</f>
        <v>49982.87</v>
      </c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1">
        <f>CJ85-CW85</f>
        <v>49982.87</v>
      </c>
      <c r="FM85" s="161"/>
      <c r="FN85" s="161"/>
      <c r="FO85" s="161"/>
      <c r="FP85" s="161"/>
      <c r="FQ85" s="161"/>
      <c r="FR85" s="161"/>
      <c r="FS85" s="161"/>
      <c r="FT85" s="161"/>
      <c r="FU85" s="161"/>
      <c r="FV85" s="161"/>
      <c r="FW85" s="161"/>
      <c r="FX85" s="161">
        <f>CV85-DI85</f>
        <v>0</v>
      </c>
    </row>
    <row r="86" spans="1:183" ht="48" customHeight="1" x14ac:dyDescent="0.2">
      <c r="A86" s="148" t="s">
        <v>139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49"/>
      <c r="AL86" s="49"/>
      <c r="AM86" s="49"/>
      <c r="AN86" s="49"/>
      <c r="AO86" s="49"/>
      <c r="AP86" s="49"/>
      <c r="AQ86" s="121"/>
      <c r="AR86" s="121"/>
      <c r="AS86" s="121"/>
      <c r="AT86" s="121"/>
      <c r="AU86" s="121"/>
      <c r="AV86" s="122" t="s">
        <v>140</v>
      </c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1" t="s">
        <v>73</v>
      </c>
      <c r="BI86" s="121"/>
      <c r="BJ86" s="121"/>
      <c r="BK86" s="121"/>
      <c r="BL86" s="121"/>
      <c r="BM86" s="121" t="s">
        <v>53</v>
      </c>
      <c r="BN86" s="121"/>
      <c r="BO86" s="121"/>
      <c r="BP86" s="121"/>
      <c r="BQ86" s="121"/>
      <c r="BR86" s="118">
        <v>100000</v>
      </c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39"/>
      <c r="CF86" s="39"/>
      <c r="CG86" s="39"/>
      <c r="CH86" s="39"/>
      <c r="CI86" s="40"/>
      <c r="CJ86" s="117">
        <v>100000</v>
      </c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>
        <v>50017.13</v>
      </c>
      <c r="CX86" s="117"/>
      <c r="CY86" s="117"/>
      <c r="CZ86" s="117"/>
      <c r="DA86" s="117"/>
      <c r="DB86" s="117"/>
      <c r="DC86" s="117"/>
      <c r="DD86" s="117"/>
      <c r="DE86" s="117"/>
      <c r="DF86" s="117"/>
      <c r="DG86" s="117"/>
      <c r="DH86" s="117"/>
      <c r="DI86" s="117"/>
      <c r="DJ86" s="117"/>
      <c r="DK86" s="117"/>
      <c r="DL86" s="117"/>
      <c r="DM86" s="118">
        <v>0</v>
      </c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40"/>
      <c r="DY86" s="118">
        <v>0</v>
      </c>
      <c r="DZ86" s="118"/>
      <c r="EA86" s="118"/>
      <c r="EB86" s="118"/>
      <c r="EC86" s="118"/>
      <c r="ED86" s="118"/>
      <c r="EE86" s="118"/>
      <c r="EF86" s="118"/>
      <c r="EG86" s="118"/>
      <c r="EH86" s="39"/>
      <c r="EI86" s="39"/>
      <c r="EJ86" s="39"/>
      <c r="EK86" s="40"/>
      <c r="EL86" s="117">
        <f>CW86</f>
        <v>50017.13</v>
      </c>
      <c r="EM86" s="117"/>
      <c r="EN86" s="117"/>
      <c r="EO86" s="117"/>
      <c r="EP86" s="117"/>
      <c r="EQ86" s="117"/>
      <c r="ER86" s="117"/>
      <c r="ES86" s="117"/>
      <c r="ET86" s="117"/>
      <c r="EU86" s="117"/>
      <c r="EV86" s="117"/>
      <c r="EW86" s="117"/>
      <c r="EX86" s="117"/>
      <c r="EY86" s="117">
        <f>BR86-CW86</f>
        <v>49982.87</v>
      </c>
      <c r="EZ86" s="117"/>
      <c r="FA86" s="117"/>
      <c r="FB86" s="117"/>
      <c r="FC86" s="117"/>
      <c r="FD86" s="117"/>
      <c r="FE86" s="117"/>
      <c r="FF86" s="117"/>
      <c r="FG86" s="117"/>
      <c r="FH86" s="117"/>
      <c r="FI86" s="117"/>
      <c r="FJ86" s="117"/>
      <c r="FK86" s="117"/>
      <c r="FL86" s="119">
        <f>CJ86-CW86</f>
        <v>49982.87</v>
      </c>
      <c r="FM86" s="119"/>
      <c r="FN86" s="119"/>
      <c r="FO86" s="119"/>
      <c r="FP86" s="119"/>
      <c r="FQ86" s="119"/>
      <c r="FR86" s="119"/>
      <c r="FS86" s="119"/>
      <c r="FT86" s="119"/>
      <c r="FU86" s="119"/>
      <c r="FV86" s="119"/>
      <c r="FW86" s="119"/>
      <c r="FX86" s="119">
        <f>CV86-DI86</f>
        <v>0</v>
      </c>
      <c r="FY86" s="17"/>
      <c r="FZ86" s="17"/>
      <c r="GA86" s="17"/>
    </row>
    <row r="87" spans="1:183" s="47" customFormat="1" ht="12.75" customHeight="1" x14ac:dyDescent="0.2">
      <c r="A87" s="154" t="s">
        <v>141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0"/>
      <c r="AL87" s="150"/>
      <c r="AM87" s="150"/>
      <c r="AN87" s="150"/>
      <c r="AO87" s="150"/>
      <c r="AP87" s="150"/>
      <c r="AQ87" s="139" t="s">
        <v>44</v>
      </c>
      <c r="AR87" s="139"/>
      <c r="AS87" s="139"/>
      <c r="AT87" s="139"/>
      <c r="AU87" s="139"/>
      <c r="AV87" s="140" t="s">
        <v>44</v>
      </c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39" t="s">
        <v>44</v>
      </c>
      <c r="BI87" s="139"/>
      <c r="BJ87" s="139"/>
      <c r="BK87" s="139"/>
      <c r="BL87" s="139"/>
      <c r="BM87" s="139" t="s">
        <v>44</v>
      </c>
      <c r="BN87" s="139"/>
      <c r="BO87" s="139"/>
      <c r="BP87" s="139"/>
      <c r="BQ87" s="139"/>
      <c r="BR87" s="104" t="s">
        <v>44</v>
      </c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 t="s">
        <v>44</v>
      </c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 t="s">
        <v>44</v>
      </c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 t="s">
        <v>44</v>
      </c>
      <c r="DN87" s="104"/>
      <c r="DO87" s="104"/>
      <c r="DP87" s="104"/>
      <c r="DQ87" s="104"/>
      <c r="DR87" s="104"/>
      <c r="DS87" s="104"/>
      <c r="DT87" s="104"/>
      <c r="DU87" s="104"/>
      <c r="DV87" s="104"/>
      <c r="DW87" s="104"/>
      <c r="DX87" s="104"/>
      <c r="DY87" s="104" t="s">
        <v>44</v>
      </c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 t="s">
        <v>44</v>
      </c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58" t="s">
        <v>44</v>
      </c>
      <c r="EZ87" s="158"/>
      <c r="FA87" s="158"/>
      <c r="FB87" s="158"/>
      <c r="FC87" s="158"/>
      <c r="FD87" s="158"/>
      <c r="FE87" s="158"/>
      <c r="FF87" s="158"/>
      <c r="FG87" s="158"/>
      <c r="FH87" s="158"/>
      <c r="FI87" s="158"/>
      <c r="FJ87" s="158"/>
      <c r="FK87" s="158"/>
      <c r="FL87" s="159" t="s">
        <v>44</v>
      </c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</row>
    <row r="88" spans="1:183" s="47" customFormat="1" ht="15" customHeight="1" x14ac:dyDescent="0.2">
      <c r="A88" s="151" t="s">
        <v>142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2"/>
      <c r="AL88" s="152"/>
      <c r="AM88" s="152"/>
      <c r="AN88" s="152"/>
      <c r="AO88" s="152"/>
      <c r="AP88" s="152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97">
        <f>BR89+BR97+BR94+BR106</f>
        <v>1748700</v>
      </c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>
        <f>CJ89+CJ97+CJ94+CJ106</f>
        <v>1748700</v>
      </c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>
        <f>CW89+CW97+CW94+CW106</f>
        <v>1245845.1400000001</v>
      </c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>
        <v>0</v>
      </c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>
        <v>0</v>
      </c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>
        <f t="shared" ref="EL88:EL108" si="7">CW88</f>
        <v>1245845.1400000001</v>
      </c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160">
        <f t="shared" ref="EY88:EY108" si="8">BR88-CW88</f>
        <v>502854.85999999987</v>
      </c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1">
        <f t="shared" ref="FL88:FL108" si="9">CJ88-CW88</f>
        <v>502854.85999999987</v>
      </c>
      <c r="FM88" s="161"/>
      <c r="FN88" s="161"/>
      <c r="FO88" s="161"/>
      <c r="FP88" s="161"/>
      <c r="FQ88" s="161"/>
      <c r="FR88" s="161"/>
      <c r="FS88" s="161"/>
      <c r="FT88" s="161"/>
      <c r="FU88" s="161"/>
      <c r="FV88" s="161"/>
      <c r="FW88" s="161"/>
      <c r="FX88" s="161">
        <f t="shared" ref="FX88:FX108" si="10">CV88-DI88</f>
        <v>0</v>
      </c>
    </row>
    <row r="89" spans="1:183" ht="33.75" customHeight="1" x14ac:dyDescent="0.2">
      <c r="A89" s="138" t="s">
        <v>143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51"/>
      <c r="AI89" s="51"/>
      <c r="AJ89" s="51"/>
      <c r="AK89" s="49"/>
      <c r="AL89" s="49"/>
      <c r="AM89" s="49"/>
      <c r="AN89" s="49"/>
      <c r="AO89" s="49"/>
      <c r="AP89" s="49"/>
      <c r="AQ89" s="123"/>
      <c r="AR89" s="123"/>
      <c r="AS89" s="123"/>
      <c r="AT89" s="123"/>
      <c r="AU89" s="123"/>
      <c r="AV89" s="136" t="s">
        <v>144</v>
      </c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62">
        <f>BR90</f>
        <v>542000</v>
      </c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54"/>
      <c r="CF89" s="54"/>
      <c r="CG89" s="54"/>
      <c r="CH89" s="54"/>
      <c r="CI89" s="55"/>
      <c r="CJ89" s="134">
        <f>CJ90</f>
        <v>542000</v>
      </c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>
        <f>CW90</f>
        <v>496582.55000000005</v>
      </c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62">
        <v>0</v>
      </c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55"/>
      <c r="DY89" s="162">
        <v>0</v>
      </c>
      <c r="DZ89" s="162"/>
      <c r="EA89" s="162"/>
      <c r="EB89" s="162"/>
      <c r="EC89" s="162"/>
      <c r="ED89" s="162"/>
      <c r="EE89" s="162"/>
      <c r="EF89" s="162"/>
      <c r="EG89" s="162"/>
      <c r="EH89" s="54"/>
      <c r="EI89" s="54"/>
      <c r="EJ89" s="54"/>
      <c r="EK89" s="55"/>
      <c r="EL89" s="134">
        <f t="shared" si="7"/>
        <v>496582.55000000005</v>
      </c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>
        <f t="shared" si="8"/>
        <v>45417.449999999953</v>
      </c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2">
        <f t="shared" si="9"/>
        <v>45417.449999999953</v>
      </c>
      <c r="FM89" s="132"/>
      <c r="FN89" s="132"/>
      <c r="FO89" s="132"/>
      <c r="FP89" s="132"/>
      <c r="FQ89" s="132"/>
      <c r="FR89" s="132"/>
      <c r="FS89" s="132"/>
      <c r="FT89" s="132"/>
      <c r="FU89" s="132"/>
      <c r="FV89" s="132"/>
      <c r="FW89" s="132"/>
      <c r="FX89" s="132">
        <f t="shared" si="10"/>
        <v>0</v>
      </c>
      <c r="FY89" s="17"/>
      <c r="FZ89" s="17"/>
      <c r="GA89" s="17"/>
    </row>
    <row r="90" spans="1:183" ht="56.25" customHeight="1" x14ac:dyDescent="0.2">
      <c r="A90" s="148" t="s">
        <v>145</v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49"/>
      <c r="AL90" s="49"/>
      <c r="AM90" s="49"/>
      <c r="AN90" s="49"/>
      <c r="AO90" s="49"/>
      <c r="AP90" s="49"/>
      <c r="AQ90" s="121"/>
      <c r="AR90" s="121"/>
      <c r="AS90" s="121"/>
      <c r="AT90" s="121"/>
      <c r="AU90" s="121"/>
      <c r="AV90" s="122" t="s">
        <v>146</v>
      </c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8">
        <f>BR91+BR93+BR92</f>
        <v>542000</v>
      </c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39"/>
      <c r="CF90" s="39"/>
      <c r="CG90" s="39"/>
      <c r="CH90" s="39"/>
      <c r="CI90" s="40"/>
      <c r="CJ90" s="117">
        <f>CJ91+CJ93+CJ92</f>
        <v>542000</v>
      </c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>
        <f>CW91+CW93+CW92</f>
        <v>496582.55000000005</v>
      </c>
      <c r="CX90" s="117"/>
      <c r="CY90" s="117"/>
      <c r="CZ90" s="117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8">
        <v>0</v>
      </c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40"/>
      <c r="DY90" s="118">
        <v>0</v>
      </c>
      <c r="DZ90" s="118"/>
      <c r="EA90" s="118"/>
      <c r="EB90" s="118"/>
      <c r="EC90" s="118"/>
      <c r="ED90" s="118"/>
      <c r="EE90" s="118"/>
      <c r="EF90" s="118"/>
      <c r="EG90" s="118"/>
      <c r="EH90" s="39"/>
      <c r="EI90" s="39"/>
      <c r="EJ90" s="39"/>
      <c r="EK90" s="40"/>
      <c r="EL90" s="117">
        <f t="shared" si="7"/>
        <v>496582.55000000005</v>
      </c>
      <c r="EM90" s="117"/>
      <c r="EN90" s="117"/>
      <c r="EO90" s="117"/>
      <c r="EP90" s="117"/>
      <c r="EQ90" s="117"/>
      <c r="ER90" s="117"/>
      <c r="ES90" s="117"/>
      <c r="ET90" s="117"/>
      <c r="EU90" s="117"/>
      <c r="EV90" s="117"/>
      <c r="EW90" s="117"/>
      <c r="EX90" s="117"/>
      <c r="EY90" s="117">
        <f t="shared" si="8"/>
        <v>45417.449999999953</v>
      </c>
      <c r="EZ90" s="117"/>
      <c r="FA90" s="117"/>
      <c r="FB90" s="117"/>
      <c r="FC90" s="117"/>
      <c r="FD90" s="117"/>
      <c r="FE90" s="117"/>
      <c r="FF90" s="117"/>
      <c r="FG90" s="117"/>
      <c r="FH90" s="117"/>
      <c r="FI90" s="117"/>
      <c r="FJ90" s="117"/>
      <c r="FK90" s="117"/>
      <c r="FL90" s="119">
        <f t="shared" si="9"/>
        <v>45417.449999999953</v>
      </c>
      <c r="FM90" s="119"/>
      <c r="FN90" s="119"/>
      <c r="FO90" s="119"/>
      <c r="FP90" s="119"/>
      <c r="FQ90" s="119"/>
      <c r="FR90" s="119"/>
      <c r="FS90" s="119"/>
      <c r="FT90" s="119"/>
      <c r="FU90" s="119"/>
      <c r="FV90" s="119"/>
      <c r="FW90" s="119"/>
      <c r="FX90" s="119">
        <f t="shared" si="10"/>
        <v>0</v>
      </c>
      <c r="FY90" s="17"/>
      <c r="FZ90" s="17"/>
      <c r="GA90" s="17"/>
    </row>
    <row r="91" spans="1:183" ht="29.25" customHeight="1" x14ac:dyDescent="0.2">
      <c r="A91" s="163" t="s">
        <v>69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49"/>
      <c r="AL91" s="49"/>
      <c r="AM91" s="49"/>
      <c r="AN91" s="49"/>
      <c r="AO91" s="49"/>
      <c r="AP91" s="49"/>
      <c r="AQ91" s="121"/>
      <c r="AR91" s="121"/>
      <c r="AS91" s="121"/>
      <c r="AT91" s="121"/>
      <c r="AU91" s="121"/>
      <c r="AV91" s="122" t="s">
        <v>147</v>
      </c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1" t="s">
        <v>70</v>
      </c>
      <c r="BI91" s="121"/>
      <c r="BJ91" s="121"/>
      <c r="BK91" s="121"/>
      <c r="BL91" s="121"/>
      <c r="BM91" s="121" t="s">
        <v>53</v>
      </c>
      <c r="BN91" s="121"/>
      <c r="BO91" s="121"/>
      <c r="BP91" s="121"/>
      <c r="BQ91" s="121"/>
      <c r="BR91" s="118">
        <v>387500</v>
      </c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39"/>
      <c r="CF91" s="39"/>
      <c r="CG91" s="39"/>
      <c r="CH91" s="39"/>
      <c r="CI91" s="40"/>
      <c r="CJ91" s="118">
        <v>387500</v>
      </c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7">
        <v>351470.15</v>
      </c>
      <c r="CX91" s="117"/>
      <c r="CY91" s="117"/>
      <c r="CZ91" s="117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8">
        <v>0</v>
      </c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40"/>
      <c r="DY91" s="118">
        <v>0</v>
      </c>
      <c r="DZ91" s="118"/>
      <c r="EA91" s="118"/>
      <c r="EB91" s="118"/>
      <c r="EC91" s="118"/>
      <c r="ED91" s="118"/>
      <c r="EE91" s="118"/>
      <c r="EF91" s="118"/>
      <c r="EG91" s="118"/>
      <c r="EH91" s="39"/>
      <c r="EI91" s="39"/>
      <c r="EJ91" s="39"/>
      <c r="EK91" s="40"/>
      <c r="EL91" s="117">
        <f t="shared" si="7"/>
        <v>351470.15</v>
      </c>
      <c r="EM91" s="117"/>
      <c r="EN91" s="117"/>
      <c r="EO91" s="117"/>
      <c r="EP91" s="117"/>
      <c r="EQ91" s="117"/>
      <c r="ER91" s="117"/>
      <c r="ES91" s="117"/>
      <c r="ET91" s="117"/>
      <c r="EU91" s="117"/>
      <c r="EV91" s="117"/>
      <c r="EW91" s="117"/>
      <c r="EX91" s="117"/>
      <c r="EY91" s="117">
        <f t="shared" si="8"/>
        <v>36029.849999999977</v>
      </c>
      <c r="EZ91" s="117"/>
      <c r="FA91" s="117"/>
      <c r="FB91" s="117"/>
      <c r="FC91" s="117"/>
      <c r="FD91" s="117"/>
      <c r="FE91" s="117"/>
      <c r="FF91" s="117"/>
      <c r="FG91" s="117"/>
      <c r="FH91" s="117"/>
      <c r="FI91" s="117"/>
      <c r="FJ91" s="117"/>
      <c r="FK91" s="117"/>
      <c r="FL91" s="119">
        <f t="shared" si="9"/>
        <v>36029.849999999977</v>
      </c>
      <c r="FM91" s="119"/>
      <c r="FN91" s="119"/>
      <c r="FO91" s="119"/>
      <c r="FP91" s="119"/>
      <c r="FQ91" s="119"/>
      <c r="FR91" s="119"/>
      <c r="FS91" s="119"/>
      <c r="FT91" s="119"/>
      <c r="FU91" s="119"/>
      <c r="FV91" s="119"/>
      <c r="FW91" s="119"/>
      <c r="FX91" s="119">
        <f t="shared" si="10"/>
        <v>0</v>
      </c>
      <c r="FY91" s="17"/>
      <c r="FZ91" s="17"/>
      <c r="GA91" s="17"/>
    </row>
    <row r="92" spans="1:183" ht="29.25" customHeight="1" x14ac:dyDescent="0.2">
      <c r="A92" s="163" t="s">
        <v>148</v>
      </c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49"/>
      <c r="AL92" s="49"/>
      <c r="AM92" s="49"/>
      <c r="AN92" s="49"/>
      <c r="AO92" s="49"/>
      <c r="AP92" s="49"/>
      <c r="AQ92" s="121"/>
      <c r="AR92" s="121"/>
      <c r="AS92" s="121"/>
      <c r="AT92" s="121"/>
      <c r="AU92" s="121"/>
      <c r="AV92" s="122" t="s">
        <v>149</v>
      </c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1" t="s">
        <v>73</v>
      </c>
      <c r="BI92" s="121"/>
      <c r="BJ92" s="121"/>
      <c r="BK92" s="121"/>
      <c r="BL92" s="121"/>
      <c r="BM92" s="121" t="s">
        <v>53</v>
      </c>
      <c r="BN92" s="121"/>
      <c r="BO92" s="121"/>
      <c r="BP92" s="121"/>
      <c r="BQ92" s="121"/>
      <c r="BR92" s="118">
        <v>84500</v>
      </c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39"/>
      <c r="CF92" s="39"/>
      <c r="CG92" s="39"/>
      <c r="CH92" s="39"/>
      <c r="CI92" s="40"/>
      <c r="CJ92" s="118">
        <v>84500</v>
      </c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7">
        <v>84425.34</v>
      </c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8">
        <v>0</v>
      </c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40"/>
      <c r="DY92" s="118">
        <v>0</v>
      </c>
      <c r="DZ92" s="118"/>
      <c r="EA92" s="118"/>
      <c r="EB92" s="118"/>
      <c r="EC92" s="118"/>
      <c r="ED92" s="118"/>
      <c r="EE92" s="118"/>
      <c r="EF92" s="118"/>
      <c r="EG92" s="118"/>
      <c r="EH92" s="39"/>
      <c r="EI92" s="39"/>
      <c r="EJ92" s="39"/>
      <c r="EK92" s="40"/>
      <c r="EL92" s="117">
        <f t="shared" si="7"/>
        <v>84425.34</v>
      </c>
      <c r="EM92" s="117"/>
      <c r="EN92" s="117"/>
      <c r="EO92" s="117"/>
      <c r="EP92" s="117"/>
      <c r="EQ92" s="117"/>
      <c r="ER92" s="117"/>
      <c r="ES92" s="117"/>
      <c r="ET92" s="117"/>
      <c r="EU92" s="117"/>
      <c r="EV92" s="117"/>
      <c r="EW92" s="117"/>
      <c r="EX92" s="117"/>
      <c r="EY92" s="117">
        <f t="shared" si="8"/>
        <v>74.660000000003492</v>
      </c>
      <c r="EZ92" s="117"/>
      <c r="FA92" s="117"/>
      <c r="FB92" s="117"/>
      <c r="FC92" s="117"/>
      <c r="FD92" s="117"/>
      <c r="FE92" s="117"/>
      <c r="FF92" s="117"/>
      <c r="FG92" s="117"/>
      <c r="FH92" s="117"/>
      <c r="FI92" s="117"/>
      <c r="FJ92" s="117"/>
      <c r="FK92" s="117"/>
      <c r="FL92" s="119">
        <f t="shared" si="9"/>
        <v>74.660000000003492</v>
      </c>
      <c r="FM92" s="119"/>
      <c r="FN92" s="119"/>
      <c r="FO92" s="119"/>
      <c r="FP92" s="119"/>
      <c r="FQ92" s="119"/>
      <c r="FR92" s="119"/>
      <c r="FS92" s="119"/>
      <c r="FT92" s="119"/>
      <c r="FU92" s="119"/>
      <c r="FV92" s="119"/>
      <c r="FW92" s="119"/>
      <c r="FX92" s="119">
        <f t="shared" si="10"/>
        <v>0</v>
      </c>
      <c r="FY92" s="17"/>
      <c r="FZ92" s="17"/>
      <c r="GA92" s="17"/>
    </row>
    <row r="93" spans="1:183" ht="29.25" customHeight="1" x14ac:dyDescent="0.2">
      <c r="A93" s="163" t="s">
        <v>148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49"/>
      <c r="AL93" s="49"/>
      <c r="AM93" s="49"/>
      <c r="AN93" s="49"/>
      <c r="AO93" s="49"/>
      <c r="AP93" s="49"/>
      <c r="AQ93" s="121"/>
      <c r="AR93" s="121"/>
      <c r="AS93" s="121"/>
      <c r="AT93" s="121"/>
      <c r="AU93" s="121"/>
      <c r="AV93" s="122" t="s">
        <v>149</v>
      </c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1" t="s">
        <v>78</v>
      </c>
      <c r="BI93" s="121"/>
      <c r="BJ93" s="121"/>
      <c r="BK93" s="121"/>
      <c r="BL93" s="121"/>
      <c r="BM93" s="121" t="s">
        <v>53</v>
      </c>
      <c r="BN93" s="121"/>
      <c r="BO93" s="121"/>
      <c r="BP93" s="121"/>
      <c r="BQ93" s="121"/>
      <c r="BR93" s="118">
        <v>70000</v>
      </c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39"/>
      <c r="CF93" s="39"/>
      <c r="CG93" s="39"/>
      <c r="CH93" s="39"/>
      <c r="CI93" s="40"/>
      <c r="CJ93" s="118">
        <v>70000</v>
      </c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7">
        <v>60687.06</v>
      </c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8">
        <v>0</v>
      </c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40"/>
      <c r="DY93" s="118">
        <v>0</v>
      </c>
      <c r="DZ93" s="118"/>
      <c r="EA93" s="118"/>
      <c r="EB93" s="118"/>
      <c r="EC93" s="118"/>
      <c r="ED93" s="118"/>
      <c r="EE93" s="118"/>
      <c r="EF93" s="118"/>
      <c r="EG93" s="118"/>
      <c r="EH93" s="39"/>
      <c r="EI93" s="39"/>
      <c r="EJ93" s="39"/>
      <c r="EK93" s="40"/>
      <c r="EL93" s="117">
        <f t="shared" si="7"/>
        <v>60687.06</v>
      </c>
      <c r="EM93" s="117"/>
      <c r="EN93" s="117"/>
      <c r="EO93" s="117"/>
      <c r="EP93" s="117"/>
      <c r="EQ93" s="117"/>
      <c r="ER93" s="117"/>
      <c r="ES93" s="117"/>
      <c r="ET93" s="117"/>
      <c r="EU93" s="117"/>
      <c r="EV93" s="117"/>
      <c r="EW93" s="117"/>
      <c r="EX93" s="117"/>
      <c r="EY93" s="117">
        <f t="shared" si="8"/>
        <v>9312.9400000000023</v>
      </c>
      <c r="EZ93" s="117"/>
      <c r="FA93" s="117"/>
      <c r="FB93" s="117"/>
      <c r="FC93" s="117"/>
      <c r="FD93" s="117"/>
      <c r="FE93" s="117"/>
      <c r="FF93" s="117"/>
      <c r="FG93" s="117"/>
      <c r="FH93" s="117"/>
      <c r="FI93" s="117"/>
      <c r="FJ93" s="117"/>
      <c r="FK93" s="117"/>
      <c r="FL93" s="119">
        <f t="shared" si="9"/>
        <v>9312.9400000000023</v>
      </c>
      <c r="FM93" s="119"/>
      <c r="FN93" s="119"/>
      <c r="FO93" s="119"/>
      <c r="FP93" s="119"/>
      <c r="FQ93" s="119"/>
      <c r="FR93" s="119"/>
      <c r="FS93" s="119"/>
      <c r="FT93" s="119"/>
      <c r="FU93" s="119"/>
      <c r="FV93" s="119"/>
      <c r="FW93" s="119"/>
      <c r="FX93" s="119">
        <f t="shared" si="10"/>
        <v>0</v>
      </c>
      <c r="FY93" s="17"/>
      <c r="FZ93" s="17"/>
      <c r="GA93" s="17"/>
    </row>
    <row r="94" spans="1:183" ht="33.75" customHeight="1" x14ac:dyDescent="0.2">
      <c r="A94" s="138" t="s">
        <v>150</v>
      </c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51"/>
      <c r="AI94" s="51"/>
      <c r="AJ94" s="51"/>
      <c r="AK94" s="49"/>
      <c r="AL94" s="49"/>
      <c r="AM94" s="49"/>
      <c r="AN94" s="49"/>
      <c r="AO94" s="49"/>
      <c r="AP94" s="49"/>
      <c r="AQ94" s="123"/>
      <c r="AR94" s="123"/>
      <c r="AS94" s="123"/>
      <c r="AT94" s="123"/>
      <c r="AU94" s="123"/>
      <c r="AV94" s="136" t="s">
        <v>151</v>
      </c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4">
        <f>BR95+BR96</f>
        <v>10000</v>
      </c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41"/>
      <c r="CF94" s="41"/>
      <c r="CG94" s="41"/>
      <c r="CH94" s="41"/>
      <c r="CI94" s="42"/>
      <c r="CJ94" s="125">
        <f>CJ95+CJ96</f>
        <v>10000</v>
      </c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>
        <f>CW95+CW96</f>
        <v>0</v>
      </c>
      <c r="CX94" s="125"/>
      <c r="CY94" s="125"/>
      <c r="CZ94" s="125"/>
      <c r="DA94" s="125"/>
      <c r="DB94" s="125"/>
      <c r="DC94" s="125"/>
      <c r="DD94" s="125"/>
      <c r="DE94" s="125"/>
      <c r="DF94" s="125"/>
      <c r="DG94" s="125"/>
      <c r="DH94" s="125"/>
      <c r="DI94" s="125"/>
      <c r="DJ94" s="125"/>
      <c r="DK94" s="125"/>
      <c r="DL94" s="125"/>
      <c r="DM94" s="124">
        <v>0</v>
      </c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42"/>
      <c r="DY94" s="124">
        <v>0</v>
      </c>
      <c r="DZ94" s="124"/>
      <c r="EA94" s="124"/>
      <c r="EB94" s="124"/>
      <c r="EC94" s="124"/>
      <c r="ED94" s="124"/>
      <c r="EE94" s="124"/>
      <c r="EF94" s="124"/>
      <c r="EG94" s="124"/>
      <c r="EH94" s="41"/>
      <c r="EI94" s="41"/>
      <c r="EJ94" s="41"/>
      <c r="EK94" s="42"/>
      <c r="EL94" s="125">
        <f t="shared" si="7"/>
        <v>0</v>
      </c>
      <c r="EM94" s="125"/>
      <c r="EN94" s="125"/>
      <c r="EO94" s="125"/>
      <c r="EP94" s="125"/>
      <c r="EQ94" s="125"/>
      <c r="ER94" s="125"/>
      <c r="ES94" s="125"/>
      <c r="ET94" s="125"/>
      <c r="EU94" s="125"/>
      <c r="EV94" s="125"/>
      <c r="EW94" s="125"/>
      <c r="EX94" s="125"/>
      <c r="EY94" s="125">
        <f t="shared" si="8"/>
        <v>10000</v>
      </c>
      <c r="EZ94" s="125"/>
      <c r="FA94" s="125"/>
      <c r="FB94" s="125"/>
      <c r="FC94" s="125"/>
      <c r="FD94" s="125"/>
      <c r="FE94" s="125"/>
      <c r="FF94" s="125"/>
      <c r="FG94" s="125"/>
      <c r="FH94" s="125"/>
      <c r="FI94" s="125"/>
      <c r="FJ94" s="125"/>
      <c r="FK94" s="125"/>
      <c r="FL94" s="126">
        <f t="shared" si="9"/>
        <v>10000</v>
      </c>
      <c r="FM94" s="126"/>
      <c r="FN94" s="126"/>
      <c r="FO94" s="126"/>
      <c r="FP94" s="126"/>
      <c r="FQ94" s="126"/>
      <c r="FR94" s="126"/>
      <c r="FS94" s="126"/>
      <c r="FT94" s="126"/>
      <c r="FU94" s="126"/>
      <c r="FV94" s="126"/>
      <c r="FW94" s="126"/>
      <c r="FX94" s="126">
        <f t="shared" si="10"/>
        <v>0</v>
      </c>
      <c r="FY94" s="17"/>
      <c r="FZ94" s="17"/>
      <c r="GA94" s="17"/>
    </row>
    <row r="95" spans="1:183" ht="40.5" customHeight="1" x14ac:dyDescent="0.2">
      <c r="A95" s="148" t="s">
        <v>152</v>
      </c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49"/>
      <c r="AL95" s="49"/>
      <c r="AM95" s="49"/>
      <c r="AN95" s="49"/>
      <c r="AO95" s="49"/>
      <c r="AP95" s="49"/>
      <c r="AQ95" s="121"/>
      <c r="AR95" s="121"/>
      <c r="AS95" s="121"/>
      <c r="AT95" s="121"/>
      <c r="AU95" s="121"/>
      <c r="AV95" s="122" t="s">
        <v>153</v>
      </c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1" t="s">
        <v>78</v>
      </c>
      <c r="BI95" s="121"/>
      <c r="BJ95" s="121"/>
      <c r="BK95" s="121"/>
      <c r="BL95" s="121"/>
      <c r="BM95" s="121" t="s">
        <v>53</v>
      </c>
      <c r="BN95" s="121"/>
      <c r="BO95" s="121"/>
      <c r="BP95" s="121"/>
      <c r="BQ95" s="121"/>
      <c r="BR95" s="118">
        <v>5000</v>
      </c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39"/>
      <c r="CF95" s="39"/>
      <c r="CG95" s="39"/>
      <c r="CH95" s="39"/>
      <c r="CI95" s="40"/>
      <c r="CJ95" s="117">
        <v>5000</v>
      </c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>
        <v>0</v>
      </c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8">
        <v>0</v>
      </c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40"/>
      <c r="DY95" s="118">
        <v>0</v>
      </c>
      <c r="DZ95" s="118"/>
      <c r="EA95" s="118"/>
      <c r="EB95" s="118"/>
      <c r="EC95" s="118"/>
      <c r="ED95" s="118"/>
      <c r="EE95" s="118"/>
      <c r="EF95" s="118"/>
      <c r="EG95" s="118"/>
      <c r="EH95" s="39"/>
      <c r="EI95" s="39"/>
      <c r="EJ95" s="39"/>
      <c r="EK95" s="40"/>
      <c r="EL95" s="117">
        <f t="shared" si="7"/>
        <v>0</v>
      </c>
      <c r="EM95" s="117"/>
      <c r="EN95" s="117"/>
      <c r="EO95" s="117"/>
      <c r="EP95" s="117"/>
      <c r="EQ95" s="117"/>
      <c r="ER95" s="117"/>
      <c r="ES95" s="117"/>
      <c r="ET95" s="117"/>
      <c r="EU95" s="117"/>
      <c r="EV95" s="117"/>
      <c r="EW95" s="117"/>
      <c r="EX95" s="117"/>
      <c r="EY95" s="117">
        <f t="shared" si="8"/>
        <v>5000</v>
      </c>
      <c r="EZ95" s="117"/>
      <c r="FA95" s="117"/>
      <c r="FB95" s="117"/>
      <c r="FC95" s="117"/>
      <c r="FD95" s="117"/>
      <c r="FE95" s="117"/>
      <c r="FF95" s="117"/>
      <c r="FG95" s="117"/>
      <c r="FH95" s="117"/>
      <c r="FI95" s="117"/>
      <c r="FJ95" s="117"/>
      <c r="FK95" s="117"/>
      <c r="FL95" s="119">
        <f t="shared" si="9"/>
        <v>5000</v>
      </c>
      <c r="FM95" s="119"/>
      <c r="FN95" s="119"/>
      <c r="FO95" s="119"/>
      <c r="FP95" s="119"/>
      <c r="FQ95" s="119"/>
      <c r="FR95" s="119"/>
      <c r="FS95" s="119"/>
      <c r="FT95" s="119"/>
      <c r="FU95" s="119"/>
      <c r="FV95" s="119"/>
      <c r="FW95" s="119"/>
      <c r="FX95" s="119">
        <f t="shared" si="10"/>
        <v>0</v>
      </c>
      <c r="FY95" s="17"/>
      <c r="FZ95" s="17"/>
      <c r="GA95" s="17"/>
    </row>
    <row r="96" spans="1:183" ht="41.25" customHeight="1" x14ac:dyDescent="0.2">
      <c r="A96" s="148" t="s">
        <v>154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49"/>
      <c r="AL96" s="49"/>
      <c r="AM96" s="49"/>
      <c r="AN96" s="49"/>
      <c r="AO96" s="49"/>
      <c r="AP96" s="49"/>
      <c r="AQ96" s="121"/>
      <c r="AR96" s="121"/>
      <c r="AS96" s="121"/>
      <c r="AT96" s="121"/>
      <c r="AU96" s="121"/>
      <c r="AV96" s="122" t="s">
        <v>155</v>
      </c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1" t="s">
        <v>73</v>
      </c>
      <c r="BI96" s="121"/>
      <c r="BJ96" s="121"/>
      <c r="BK96" s="121"/>
      <c r="BL96" s="121"/>
      <c r="BM96" s="121" t="s">
        <v>53</v>
      </c>
      <c r="BN96" s="121"/>
      <c r="BO96" s="121"/>
      <c r="BP96" s="121"/>
      <c r="BQ96" s="121"/>
      <c r="BR96" s="118">
        <v>5000</v>
      </c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39"/>
      <c r="CF96" s="39"/>
      <c r="CG96" s="39"/>
      <c r="CH96" s="39"/>
      <c r="CI96" s="40"/>
      <c r="CJ96" s="117">
        <v>5000</v>
      </c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>
        <v>0</v>
      </c>
      <c r="CX96" s="117"/>
      <c r="CY96" s="117"/>
      <c r="CZ96" s="117"/>
      <c r="DA96" s="117"/>
      <c r="DB96" s="117"/>
      <c r="DC96" s="117"/>
      <c r="DD96" s="117"/>
      <c r="DE96" s="117"/>
      <c r="DF96" s="117"/>
      <c r="DG96" s="117"/>
      <c r="DH96" s="117"/>
      <c r="DI96" s="117"/>
      <c r="DJ96" s="117"/>
      <c r="DK96" s="117"/>
      <c r="DL96" s="117"/>
      <c r="DM96" s="118">
        <v>0</v>
      </c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40"/>
      <c r="DY96" s="118">
        <v>0</v>
      </c>
      <c r="DZ96" s="118"/>
      <c r="EA96" s="118"/>
      <c r="EB96" s="118"/>
      <c r="EC96" s="118"/>
      <c r="ED96" s="118"/>
      <c r="EE96" s="118"/>
      <c r="EF96" s="118"/>
      <c r="EG96" s="118"/>
      <c r="EH96" s="39"/>
      <c r="EI96" s="39"/>
      <c r="EJ96" s="39"/>
      <c r="EK96" s="40"/>
      <c r="EL96" s="117">
        <f t="shared" si="7"/>
        <v>0</v>
      </c>
      <c r="EM96" s="117"/>
      <c r="EN96" s="117"/>
      <c r="EO96" s="117"/>
      <c r="EP96" s="117"/>
      <c r="EQ96" s="117"/>
      <c r="ER96" s="117"/>
      <c r="ES96" s="117"/>
      <c r="ET96" s="117"/>
      <c r="EU96" s="117"/>
      <c r="EV96" s="117"/>
      <c r="EW96" s="117"/>
      <c r="EX96" s="117"/>
      <c r="EY96" s="117">
        <f t="shared" si="8"/>
        <v>5000</v>
      </c>
      <c r="EZ96" s="117"/>
      <c r="FA96" s="117"/>
      <c r="FB96" s="117"/>
      <c r="FC96" s="117"/>
      <c r="FD96" s="117"/>
      <c r="FE96" s="117"/>
      <c r="FF96" s="117"/>
      <c r="FG96" s="117"/>
      <c r="FH96" s="117"/>
      <c r="FI96" s="117"/>
      <c r="FJ96" s="117"/>
      <c r="FK96" s="117"/>
      <c r="FL96" s="119">
        <f t="shared" si="9"/>
        <v>5000</v>
      </c>
      <c r="FM96" s="119"/>
      <c r="FN96" s="119"/>
      <c r="FO96" s="119"/>
      <c r="FP96" s="119"/>
      <c r="FQ96" s="119"/>
      <c r="FR96" s="119"/>
      <c r="FS96" s="119"/>
      <c r="FT96" s="119"/>
      <c r="FU96" s="119"/>
      <c r="FV96" s="119"/>
      <c r="FW96" s="119"/>
      <c r="FX96" s="119">
        <f t="shared" si="10"/>
        <v>0</v>
      </c>
      <c r="FY96" s="17"/>
      <c r="FZ96" s="17"/>
      <c r="GA96" s="17"/>
    </row>
    <row r="97" spans="1:183" ht="33.75" customHeight="1" x14ac:dyDescent="0.2">
      <c r="A97" s="138" t="s">
        <v>150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51"/>
      <c r="AI97" s="51"/>
      <c r="AJ97" s="51"/>
      <c r="AK97" s="49"/>
      <c r="AL97" s="49"/>
      <c r="AM97" s="49"/>
      <c r="AN97" s="49"/>
      <c r="AO97" s="49"/>
      <c r="AP97" s="49"/>
      <c r="AQ97" s="123"/>
      <c r="AR97" s="123"/>
      <c r="AS97" s="123"/>
      <c r="AT97" s="123"/>
      <c r="AU97" s="123"/>
      <c r="AV97" s="136" t="s">
        <v>156</v>
      </c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4">
        <f>BR98+BR100+BR104+BR108+BR103+BR107+BR105</f>
        <v>1168100</v>
      </c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41"/>
      <c r="CF97" s="41"/>
      <c r="CG97" s="41"/>
      <c r="CH97" s="41"/>
      <c r="CI97" s="42"/>
      <c r="CJ97" s="125">
        <f>CJ98+CJ100+CJ104+CJ108+CJ103+CJ107+CJ105</f>
        <v>1168100</v>
      </c>
      <c r="CK97" s="125"/>
      <c r="CL97" s="125"/>
      <c r="CM97" s="125"/>
      <c r="CN97" s="125"/>
      <c r="CO97" s="125"/>
      <c r="CP97" s="125"/>
      <c r="CQ97" s="125"/>
      <c r="CR97" s="125"/>
      <c r="CS97" s="125"/>
      <c r="CT97" s="125"/>
      <c r="CU97" s="125"/>
      <c r="CV97" s="125"/>
      <c r="CW97" s="125">
        <f>CW98+CW100+CW104+CW108+CW103+CW107+CW105</f>
        <v>749262.59</v>
      </c>
      <c r="CX97" s="125"/>
      <c r="CY97" s="125"/>
      <c r="CZ97" s="125"/>
      <c r="DA97" s="125"/>
      <c r="DB97" s="125"/>
      <c r="DC97" s="125"/>
      <c r="DD97" s="125"/>
      <c r="DE97" s="125"/>
      <c r="DF97" s="125"/>
      <c r="DG97" s="125"/>
      <c r="DH97" s="125"/>
      <c r="DI97" s="125"/>
      <c r="DJ97" s="125"/>
      <c r="DK97" s="125"/>
      <c r="DL97" s="125"/>
      <c r="DM97" s="124">
        <v>0</v>
      </c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42"/>
      <c r="DY97" s="124">
        <v>0</v>
      </c>
      <c r="DZ97" s="124"/>
      <c r="EA97" s="124"/>
      <c r="EB97" s="124"/>
      <c r="EC97" s="124"/>
      <c r="ED97" s="124"/>
      <c r="EE97" s="124"/>
      <c r="EF97" s="124"/>
      <c r="EG97" s="124"/>
      <c r="EH97" s="41"/>
      <c r="EI97" s="41"/>
      <c r="EJ97" s="41"/>
      <c r="EK97" s="42"/>
      <c r="EL97" s="125">
        <f t="shared" si="7"/>
        <v>749262.59</v>
      </c>
      <c r="EM97" s="125"/>
      <c r="EN97" s="125"/>
      <c r="EO97" s="125"/>
      <c r="EP97" s="125"/>
      <c r="EQ97" s="125"/>
      <c r="ER97" s="125"/>
      <c r="ES97" s="125"/>
      <c r="ET97" s="125"/>
      <c r="EU97" s="125"/>
      <c r="EV97" s="125"/>
      <c r="EW97" s="125"/>
      <c r="EX97" s="125"/>
      <c r="EY97" s="125">
        <f t="shared" si="8"/>
        <v>418837.41000000003</v>
      </c>
      <c r="EZ97" s="125"/>
      <c r="FA97" s="125"/>
      <c r="FB97" s="125"/>
      <c r="FC97" s="125"/>
      <c r="FD97" s="125"/>
      <c r="FE97" s="125"/>
      <c r="FF97" s="125"/>
      <c r="FG97" s="125"/>
      <c r="FH97" s="125"/>
      <c r="FI97" s="125"/>
      <c r="FJ97" s="125"/>
      <c r="FK97" s="125"/>
      <c r="FL97" s="126">
        <f t="shared" si="9"/>
        <v>418837.41000000003</v>
      </c>
      <c r="FM97" s="126"/>
      <c r="FN97" s="126"/>
      <c r="FO97" s="126"/>
      <c r="FP97" s="126"/>
      <c r="FQ97" s="126"/>
      <c r="FR97" s="126"/>
      <c r="FS97" s="126"/>
      <c r="FT97" s="126"/>
      <c r="FU97" s="126"/>
      <c r="FV97" s="126"/>
      <c r="FW97" s="126"/>
      <c r="FX97" s="126">
        <f t="shared" si="10"/>
        <v>0</v>
      </c>
      <c r="FY97" s="17"/>
      <c r="FZ97" s="17"/>
      <c r="GA97" s="17"/>
    </row>
    <row r="98" spans="1:183" ht="46.5" customHeight="1" x14ac:dyDescent="0.2">
      <c r="A98" s="148" t="s">
        <v>210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49"/>
      <c r="AL98" s="49"/>
      <c r="AM98" s="49"/>
      <c r="AN98" s="49"/>
      <c r="AO98" s="49"/>
      <c r="AP98" s="49"/>
      <c r="AQ98" s="121"/>
      <c r="AR98" s="121"/>
      <c r="AS98" s="121"/>
      <c r="AT98" s="121"/>
      <c r="AU98" s="121"/>
      <c r="AV98" s="122" t="s">
        <v>157</v>
      </c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8">
        <v>53000</v>
      </c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39"/>
      <c r="CF98" s="39"/>
      <c r="CG98" s="39"/>
      <c r="CH98" s="39"/>
      <c r="CI98" s="40"/>
      <c r="CJ98" s="117">
        <v>53000</v>
      </c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>
        <v>53000</v>
      </c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8">
        <v>0</v>
      </c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40"/>
      <c r="DY98" s="118">
        <v>0</v>
      </c>
      <c r="DZ98" s="118"/>
      <c r="EA98" s="118"/>
      <c r="EB98" s="118"/>
      <c r="EC98" s="118"/>
      <c r="ED98" s="118"/>
      <c r="EE98" s="118"/>
      <c r="EF98" s="118"/>
      <c r="EG98" s="118"/>
      <c r="EH98" s="39"/>
      <c r="EI98" s="39"/>
      <c r="EJ98" s="39"/>
      <c r="EK98" s="40"/>
      <c r="EL98" s="117">
        <f t="shared" si="7"/>
        <v>53000</v>
      </c>
      <c r="EM98" s="117"/>
      <c r="EN98" s="117"/>
      <c r="EO98" s="117"/>
      <c r="EP98" s="117"/>
      <c r="EQ98" s="117"/>
      <c r="ER98" s="117"/>
      <c r="ES98" s="117"/>
      <c r="ET98" s="117"/>
      <c r="EU98" s="117"/>
      <c r="EV98" s="117"/>
      <c r="EW98" s="117"/>
      <c r="EX98" s="117"/>
      <c r="EY98" s="117">
        <f t="shared" si="8"/>
        <v>0</v>
      </c>
      <c r="EZ98" s="117"/>
      <c r="FA98" s="117"/>
      <c r="FB98" s="117"/>
      <c r="FC98" s="117"/>
      <c r="FD98" s="117"/>
      <c r="FE98" s="117"/>
      <c r="FF98" s="117"/>
      <c r="FG98" s="117"/>
      <c r="FH98" s="117"/>
      <c r="FI98" s="117"/>
      <c r="FJ98" s="117"/>
      <c r="FK98" s="117"/>
      <c r="FL98" s="119">
        <f t="shared" si="9"/>
        <v>0</v>
      </c>
      <c r="FM98" s="119"/>
      <c r="FN98" s="119"/>
      <c r="FO98" s="119"/>
      <c r="FP98" s="119"/>
      <c r="FQ98" s="119"/>
      <c r="FR98" s="119"/>
      <c r="FS98" s="119"/>
      <c r="FT98" s="119"/>
      <c r="FU98" s="119"/>
      <c r="FV98" s="119"/>
      <c r="FW98" s="119"/>
      <c r="FX98" s="119">
        <f t="shared" si="10"/>
        <v>0</v>
      </c>
      <c r="FY98" s="17"/>
      <c r="FZ98" s="17"/>
      <c r="GA98" s="17"/>
    </row>
    <row r="99" spans="1:183" ht="21.75" customHeight="1" x14ac:dyDescent="0.2">
      <c r="A99" s="146" t="s">
        <v>158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49"/>
      <c r="AL99" s="49"/>
      <c r="AM99" s="49"/>
      <c r="AN99" s="49"/>
      <c r="AO99" s="49"/>
      <c r="AP99" s="49"/>
      <c r="AQ99" s="121"/>
      <c r="AR99" s="121"/>
      <c r="AS99" s="121"/>
      <c r="AT99" s="121"/>
      <c r="AU99" s="121"/>
      <c r="AV99" s="122" t="s">
        <v>157</v>
      </c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1" t="s">
        <v>73</v>
      </c>
      <c r="BI99" s="121"/>
      <c r="BJ99" s="121"/>
      <c r="BK99" s="121"/>
      <c r="BL99" s="121"/>
      <c r="BM99" s="121" t="s">
        <v>53</v>
      </c>
      <c r="BN99" s="121"/>
      <c r="BO99" s="121"/>
      <c r="BP99" s="121"/>
      <c r="BQ99" s="121"/>
      <c r="BR99" s="118">
        <v>53000</v>
      </c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39"/>
      <c r="CF99" s="39"/>
      <c r="CG99" s="39"/>
      <c r="CH99" s="39"/>
      <c r="CI99" s="40"/>
      <c r="CJ99" s="118">
        <v>53000</v>
      </c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7">
        <v>53000</v>
      </c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8">
        <v>0</v>
      </c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40"/>
      <c r="DY99" s="118">
        <v>0</v>
      </c>
      <c r="DZ99" s="118"/>
      <c r="EA99" s="118"/>
      <c r="EB99" s="118"/>
      <c r="EC99" s="118"/>
      <c r="ED99" s="118"/>
      <c r="EE99" s="118"/>
      <c r="EF99" s="118"/>
      <c r="EG99" s="118"/>
      <c r="EH99" s="39"/>
      <c r="EI99" s="39"/>
      <c r="EJ99" s="39"/>
      <c r="EK99" s="40"/>
      <c r="EL99" s="117">
        <f t="shared" si="7"/>
        <v>53000</v>
      </c>
      <c r="EM99" s="117"/>
      <c r="EN99" s="117"/>
      <c r="EO99" s="117"/>
      <c r="EP99" s="117"/>
      <c r="EQ99" s="117"/>
      <c r="ER99" s="117"/>
      <c r="ES99" s="117"/>
      <c r="ET99" s="117"/>
      <c r="EU99" s="117"/>
      <c r="EV99" s="117"/>
      <c r="EW99" s="117"/>
      <c r="EX99" s="117"/>
      <c r="EY99" s="117">
        <f t="shared" si="8"/>
        <v>0</v>
      </c>
      <c r="EZ99" s="117"/>
      <c r="FA99" s="117"/>
      <c r="FB99" s="117"/>
      <c r="FC99" s="117"/>
      <c r="FD99" s="117"/>
      <c r="FE99" s="117"/>
      <c r="FF99" s="117"/>
      <c r="FG99" s="117"/>
      <c r="FH99" s="117"/>
      <c r="FI99" s="117"/>
      <c r="FJ99" s="117"/>
      <c r="FK99" s="117"/>
      <c r="FL99" s="119">
        <f t="shared" si="9"/>
        <v>0</v>
      </c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  <c r="FW99" s="119"/>
      <c r="FX99" s="119">
        <f t="shared" si="10"/>
        <v>0</v>
      </c>
      <c r="FY99" s="17"/>
      <c r="FZ99" s="17"/>
      <c r="GA99" s="17"/>
    </row>
    <row r="100" spans="1:183" ht="27" customHeight="1" x14ac:dyDescent="0.2">
      <c r="A100" s="148" t="s">
        <v>148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49"/>
      <c r="AL100" s="49"/>
      <c r="AM100" s="49"/>
      <c r="AN100" s="49"/>
      <c r="AO100" s="49"/>
      <c r="AP100" s="49"/>
      <c r="AQ100" s="121"/>
      <c r="AR100" s="121"/>
      <c r="AS100" s="121"/>
      <c r="AT100" s="121"/>
      <c r="AU100" s="121"/>
      <c r="AV100" s="122" t="s">
        <v>159</v>
      </c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8">
        <f>BR101+BR102</f>
        <v>931500</v>
      </c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39"/>
      <c r="CF100" s="39"/>
      <c r="CG100" s="39"/>
      <c r="CH100" s="39"/>
      <c r="CI100" s="40"/>
      <c r="CJ100" s="118">
        <f>CJ101+CJ102</f>
        <v>931500</v>
      </c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7">
        <f>CW101+CW102</f>
        <v>514580</v>
      </c>
      <c r="CX100" s="117"/>
      <c r="CY100" s="117"/>
      <c r="CZ100" s="117"/>
      <c r="DA100" s="117"/>
      <c r="DB100" s="117"/>
      <c r="DC100" s="117"/>
      <c r="DD100" s="117"/>
      <c r="DE100" s="117"/>
      <c r="DF100" s="117"/>
      <c r="DG100" s="117"/>
      <c r="DH100" s="117"/>
      <c r="DI100" s="117"/>
      <c r="DJ100" s="117"/>
      <c r="DK100" s="117"/>
      <c r="DL100" s="117"/>
      <c r="DM100" s="118">
        <v>0</v>
      </c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40"/>
      <c r="DY100" s="118">
        <v>0</v>
      </c>
      <c r="DZ100" s="118"/>
      <c r="EA100" s="118"/>
      <c r="EB100" s="118"/>
      <c r="EC100" s="118"/>
      <c r="ED100" s="118"/>
      <c r="EE100" s="118"/>
      <c r="EF100" s="118"/>
      <c r="EG100" s="118"/>
      <c r="EH100" s="39"/>
      <c r="EI100" s="39"/>
      <c r="EJ100" s="39"/>
      <c r="EK100" s="40"/>
      <c r="EL100" s="117">
        <f t="shared" si="7"/>
        <v>514580</v>
      </c>
      <c r="EM100" s="117"/>
      <c r="EN100" s="117"/>
      <c r="EO100" s="117"/>
      <c r="EP100" s="117"/>
      <c r="EQ100" s="117"/>
      <c r="ER100" s="117"/>
      <c r="ES100" s="117"/>
      <c r="ET100" s="117"/>
      <c r="EU100" s="117"/>
      <c r="EV100" s="117"/>
      <c r="EW100" s="117"/>
      <c r="EX100" s="117"/>
      <c r="EY100" s="117">
        <f t="shared" si="8"/>
        <v>416920</v>
      </c>
      <c r="EZ100" s="117"/>
      <c r="FA100" s="117"/>
      <c r="FB100" s="117"/>
      <c r="FC100" s="117"/>
      <c r="FD100" s="117"/>
      <c r="FE100" s="117"/>
      <c r="FF100" s="117"/>
      <c r="FG100" s="117"/>
      <c r="FH100" s="117"/>
      <c r="FI100" s="117"/>
      <c r="FJ100" s="117"/>
      <c r="FK100" s="117"/>
      <c r="FL100" s="119">
        <f t="shared" si="9"/>
        <v>416920</v>
      </c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  <c r="FW100" s="119"/>
      <c r="FX100" s="119">
        <f t="shared" si="10"/>
        <v>0</v>
      </c>
      <c r="FY100" s="17"/>
      <c r="FZ100" s="17"/>
      <c r="GA100" s="17"/>
    </row>
    <row r="101" spans="1:183" ht="21" customHeight="1" x14ac:dyDescent="0.2">
      <c r="A101" s="146" t="s">
        <v>158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49"/>
      <c r="AL101" s="49"/>
      <c r="AM101" s="49"/>
      <c r="AN101" s="49"/>
      <c r="AO101" s="49"/>
      <c r="AP101" s="49"/>
      <c r="AQ101" s="121"/>
      <c r="AR101" s="121"/>
      <c r="AS101" s="121"/>
      <c r="AT101" s="121"/>
      <c r="AU101" s="121"/>
      <c r="AV101" s="122" t="s">
        <v>159</v>
      </c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1" t="s">
        <v>72</v>
      </c>
      <c r="BI101" s="121"/>
      <c r="BJ101" s="121"/>
      <c r="BK101" s="121"/>
      <c r="BL101" s="121"/>
      <c r="BM101" s="121" t="s">
        <v>53</v>
      </c>
      <c r="BN101" s="121"/>
      <c r="BO101" s="121"/>
      <c r="BP101" s="121"/>
      <c r="BQ101" s="121"/>
      <c r="BR101" s="118">
        <v>431500</v>
      </c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39"/>
      <c r="CF101" s="39"/>
      <c r="CG101" s="39"/>
      <c r="CH101" s="39"/>
      <c r="CI101" s="40"/>
      <c r="CJ101" s="118">
        <v>431500</v>
      </c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7">
        <v>364580</v>
      </c>
      <c r="CX101" s="117"/>
      <c r="CY101" s="117"/>
      <c r="CZ101" s="117"/>
      <c r="DA101" s="117"/>
      <c r="DB101" s="117"/>
      <c r="DC101" s="117"/>
      <c r="DD101" s="117"/>
      <c r="DE101" s="117"/>
      <c r="DF101" s="117"/>
      <c r="DG101" s="117"/>
      <c r="DH101" s="117"/>
      <c r="DI101" s="117"/>
      <c r="DJ101" s="117"/>
      <c r="DK101" s="117"/>
      <c r="DL101" s="117"/>
      <c r="DM101" s="118">
        <v>0</v>
      </c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40"/>
      <c r="DY101" s="118">
        <v>0</v>
      </c>
      <c r="DZ101" s="118"/>
      <c r="EA101" s="118"/>
      <c r="EB101" s="118"/>
      <c r="EC101" s="118"/>
      <c r="ED101" s="118"/>
      <c r="EE101" s="118"/>
      <c r="EF101" s="118"/>
      <c r="EG101" s="118"/>
      <c r="EH101" s="39"/>
      <c r="EI101" s="39"/>
      <c r="EJ101" s="39"/>
      <c r="EK101" s="40"/>
      <c r="EL101" s="117">
        <f t="shared" si="7"/>
        <v>364580</v>
      </c>
      <c r="EM101" s="117"/>
      <c r="EN101" s="117"/>
      <c r="EO101" s="117"/>
      <c r="EP101" s="117"/>
      <c r="EQ101" s="117"/>
      <c r="ER101" s="117"/>
      <c r="ES101" s="117"/>
      <c r="ET101" s="117"/>
      <c r="EU101" s="117"/>
      <c r="EV101" s="117"/>
      <c r="EW101" s="117"/>
      <c r="EX101" s="117"/>
      <c r="EY101" s="117">
        <f t="shared" si="8"/>
        <v>66920</v>
      </c>
      <c r="EZ101" s="117"/>
      <c r="FA101" s="117"/>
      <c r="FB101" s="117"/>
      <c r="FC101" s="117"/>
      <c r="FD101" s="117"/>
      <c r="FE101" s="117"/>
      <c r="FF101" s="117"/>
      <c r="FG101" s="117"/>
      <c r="FH101" s="117"/>
      <c r="FI101" s="117"/>
      <c r="FJ101" s="117"/>
      <c r="FK101" s="117"/>
      <c r="FL101" s="119">
        <f t="shared" si="9"/>
        <v>66920</v>
      </c>
      <c r="FM101" s="119"/>
      <c r="FN101" s="119"/>
      <c r="FO101" s="119"/>
      <c r="FP101" s="119"/>
      <c r="FQ101" s="119"/>
      <c r="FR101" s="119"/>
      <c r="FS101" s="119"/>
      <c r="FT101" s="119"/>
      <c r="FU101" s="119"/>
      <c r="FV101" s="119"/>
      <c r="FW101" s="119"/>
      <c r="FX101" s="119">
        <f t="shared" si="10"/>
        <v>0</v>
      </c>
      <c r="FY101" s="17"/>
      <c r="FZ101" s="17"/>
      <c r="GA101" s="17"/>
    </row>
    <row r="102" spans="1:183" ht="24.75" customHeight="1" x14ac:dyDescent="0.2">
      <c r="A102" s="146" t="s">
        <v>158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49"/>
      <c r="AL102" s="49"/>
      <c r="AM102" s="49"/>
      <c r="AN102" s="49"/>
      <c r="AO102" s="49"/>
      <c r="AP102" s="49"/>
      <c r="AQ102" s="121"/>
      <c r="AR102" s="121"/>
      <c r="AS102" s="121"/>
      <c r="AT102" s="121"/>
      <c r="AU102" s="121"/>
      <c r="AV102" s="122" t="s">
        <v>159</v>
      </c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1" t="s">
        <v>72</v>
      </c>
      <c r="BI102" s="121"/>
      <c r="BJ102" s="121"/>
      <c r="BK102" s="121"/>
      <c r="BL102" s="121"/>
      <c r="BM102" s="121" t="s">
        <v>107</v>
      </c>
      <c r="BN102" s="121"/>
      <c r="BO102" s="121"/>
      <c r="BP102" s="121"/>
      <c r="BQ102" s="121"/>
      <c r="BR102" s="118">
        <v>500000</v>
      </c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39"/>
      <c r="CF102" s="39"/>
      <c r="CG102" s="39"/>
      <c r="CH102" s="39"/>
      <c r="CI102" s="40"/>
      <c r="CJ102" s="118">
        <v>500000</v>
      </c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7">
        <v>150000</v>
      </c>
      <c r="CX102" s="117"/>
      <c r="CY102" s="117"/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8">
        <v>0</v>
      </c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40"/>
      <c r="DY102" s="118">
        <v>0</v>
      </c>
      <c r="DZ102" s="118"/>
      <c r="EA102" s="118"/>
      <c r="EB102" s="118"/>
      <c r="EC102" s="118"/>
      <c r="ED102" s="118"/>
      <c r="EE102" s="118"/>
      <c r="EF102" s="118"/>
      <c r="EG102" s="118"/>
      <c r="EH102" s="39"/>
      <c r="EI102" s="39"/>
      <c r="EJ102" s="39"/>
      <c r="EK102" s="40"/>
      <c r="EL102" s="117">
        <f t="shared" si="7"/>
        <v>150000</v>
      </c>
      <c r="EM102" s="117"/>
      <c r="EN102" s="117"/>
      <c r="EO102" s="117"/>
      <c r="EP102" s="117"/>
      <c r="EQ102" s="117"/>
      <c r="ER102" s="117"/>
      <c r="ES102" s="117"/>
      <c r="ET102" s="117"/>
      <c r="EU102" s="117"/>
      <c r="EV102" s="117"/>
      <c r="EW102" s="117"/>
      <c r="EX102" s="117"/>
      <c r="EY102" s="117">
        <f t="shared" si="8"/>
        <v>350000</v>
      </c>
      <c r="EZ102" s="117"/>
      <c r="FA102" s="117"/>
      <c r="FB102" s="117"/>
      <c r="FC102" s="117"/>
      <c r="FD102" s="117"/>
      <c r="FE102" s="117"/>
      <c r="FF102" s="117"/>
      <c r="FG102" s="117"/>
      <c r="FH102" s="117"/>
      <c r="FI102" s="117"/>
      <c r="FJ102" s="117"/>
      <c r="FK102" s="117"/>
      <c r="FL102" s="119">
        <f t="shared" si="9"/>
        <v>350000</v>
      </c>
      <c r="FM102" s="119"/>
      <c r="FN102" s="119"/>
      <c r="FO102" s="119"/>
      <c r="FP102" s="119"/>
      <c r="FQ102" s="119"/>
      <c r="FR102" s="119"/>
      <c r="FS102" s="119"/>
      <c r="FT102" s="119"/>
      <c r="FU102" s="119"/>
      <c r="FV102" s="119"/>
      <c r="FW102" s="119"/>
      <c r="FX102" s="119">
        <f t="shared" si="10"/>
        <v>0</v>
      </c>
      <c r="FY102" s="17"/>
      <c r="FZ102" s="17"/>
      <c r="GA102" s="17"/>
    </row>
    <row r="103" spans="1:183" ht="24.75" customHeight="1" x14ac:dyDescent="0.2">
      <c r="A103" s="146" t="s">
        <v>158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49"/>
      <c r="AL103" s="49"/>
      <c r="AM103" s="49"/>
      <c r="AN103" s="49"/>
      <c r="AO103" s="49"/>
      <c r="AP103" s="49"/>
      <c r="AQ103" s="121"/>
      <c r="AR103" s="121"/>
      <c r="AS103" s="121"/>
      <c r="AT103" s="121"/>
      <c r="AU103" s="121"/>
      <c r="AV103" s="122" t="s">
        <v>159</v>
      </c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1" t="s">
        <v>78</v>
      </c>
      <c r="BI103" s="121"/>
      <c r="BJ103" s="121"/>
      <c r="BK103" s="121"/>
      <c r="BL103" s="121"/>
      <c r="BM103" s="121" t="s">
        <v>53</v>
      </c>
      <c r="BN103" s="121"/>
      <c r="BO103" s="121"/>
      <c r="BP103" s="121"/>
      <c r="BQ103" s="121"/>
      <c r="BR103" s="118">
        <v>50000</v>
      </c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39"/>
      <c r="CF103" s="39"/>
      <c r="CG103" s="39"/>
      <c r="CH103" s="39"/>
      <c r="CI103" s="40"/>
      <c r="CJ103" s="118">
        <v>50000</v>
      </c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7">
        <v>48750</v>
      </c>
      <c r="CX103" s="117"/>
      <c r="CY103" s="117"/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8">
        <v>0</v>
      </c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40"/>
      <c r="DY103" s="118">
        <v>0</v>
      </c>
      <c r="DZ103" s="118"/>
      <c r="EA103" s="118"/>
      <c r="EB103" s="118"/>
      <c r="EC103" s="118"/>
      <c r="ED103" s="118"/>
      <c r="EE103" s="118"/>
      <c r="EF103" s="118"/>
      <c r="EG103" s="118"/>
      <c r="EH103" s="39"/>
      <c r="EI103" s="39"/>
      <c r="EJ103" s="39"/>
      <c r="EK103" s="40"/>
      <c r="EL103" s="117">
        <f t="shared" si="7"/>
        <v>48750</v>
      </c>
      <c r="EM103" s="117"/>
      <c r="EN103" s="117"/>
      <c r="EO103" s="117"/>
      <c r="EP103" s="117"/>
      <c r="EQ103" s="117"/>
      <c r="ER103" s="117"/>
      <c r="ES103" s="117"/>
      <c r="ET103" s="117"/>
      <c r="EU103" s="117"/>
      <c r="EV103" s="117"/>
      <c r="EW103" s="117"/>
      <c r="EX103" s="117"/>
      <c r="EY103" s="117">
        <f t="shared" si="8"/>
        <v>1250</v>
      </c>
      <c r="EZ103" s="117"/>
      <c r="FA103" s="117"/>
      <c r="FB103" s="117"/>
      <c r="FC103" s="117"/>
      <c r="FD103" s="117"/>
      <c r="FE103" s="117"/>
      <c r="FF103" s="117"/>
      <c r="FG103" s="117"/>
      <c r="FH103" s="117"/>
      <c r="FI103" s="117"/>
      <c r="FJ103" s="117"/>
      <c r="FK103" s="117"/>
      <c r="FL103" s="119">
        <f t="shared" si="9"/>
        <v>1250</v>
      </c>
      <c r="FM103" s="119"/>
      <c r="FN103" s="119"/>
      <c r="FO103" s="119"/>
      <c r="FP103" s="119"/>
      <c r="FQ103" s="119"/>
      <c r="FR103" s="119"/>
      <c r="FS103" s="119"/>
      <c r="FT103" s="119"/>
      <c r="FU103" s="119"/>
      <c r="FV103" s="119"/>
      <c r="FW103" s="119"/>
      <c r="FX103" s="119">
        <f t="shared" si="10"/>
        <v>0</v>
      </c>
      <c r="FY103" s="17"/>
      <c r="FZ103" s="17"/>
      <c r="GA103" s="17"/>
    </row>
    <row r="104" spans="1:183" ht="24.75" customHeight="1" x14ac:dyDescent="0.2">
      <c r="A104" s="120" t="s">
        <v>160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49"/>
      <c r="AL104" s="49"/>
      <c r="AM104" s="49"/>
      <c r="AN104" s="49"/>
      <c r="AO104" s="49"/>
      <c r="AP104" s="49"/>
      <c r="AQ104" s="121"/>
      <c r="AR104" s="121"/>
      <c r="AS104" s="121"/>
      <c r="AT104" s="121"/>
      <c r="AU104" s="121"/>
      <c r="AV104" s="122" t="s">
        <v>161</v>
      </c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1" t="s">
        <v>72</v>
      </c>
      <c r="BI104" s="121"/>
      <c r="BJ104" s="121"/>
      <c r="BK104" s="121"/>
      <c r="BL104" s="121"/>
      <c r="BM104" s="121" t="s">
        <v>53</v>
      </c>
      <c r="BN104" s="121"/>
      <c r="BO104" s="121"/>
      <c r="BP104" s="121"/>
      <c r="BQ104" s="121"/>
      <c r="BR104" s="118">
        <v>30400</v>
      </c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39"/>
      <c r="CF104" s="39"/>
      <c r="CG104" s="39"/>
      <c r="CH104" s="39"/>
      <c r="CI104" s="40"/>
      <c r="CJ104" s="118">
        <v>30400</v>
      </c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7">
        <v>30400</v>
      </c>
      <c r="CX104" s="117"/>
      <c r="CY104" s="117"/>
      <c r="CZ104" s="117"/>
      <c r="DA104" s="117"/>
      <c r="DB104" s="117"/>
      <c r="DC104" s="117"/>
      <c r="DD104" s="117"/>
      <c r="DE104" s="117"/>
      <c r="DF104" s="117"/>
      <c r="DG104" s="117"/>
      <c r="DH104" s="117"/>
      <c r="DI104" s="117"/>
      <c r="DJ104" s="117"/>
      <c r="DK104" s="117"/>
      <c r="DL104" s="117"/>
      <c r="DM104" s="118">
        <v>0</v>
      </c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40"/>
      <c r="DY104" s="118">
        <v>0</v>
      </c>
      <c r="DZ104" s="118"/>
      <c r="EA104" s="118"/>
      <c r="EB104" s="118"/>
      <c r="EC104" s="118"/>
      <c r="ED104" s="118"/>
      <c r="EE104" s="118"/>
      <c r="EF104" s="118"/>
      <c r="EG104" s="118"/>
      <c r="EH104" s="39"/>
      <c r="EI104" s="39"/>
      <c r="EJ104" s="39"/>
      <c r="EK104" s="40"/>
      <c r="EL104" s="117">
        <f t="shared" si="7"/>
        <v>30400</v>
      </c>
      <c r="EM104" s="117"/>
      <c r="EN104" s="117"/>
      <c r="EO104" s="117"/>
      <c r="EP104" s="117"/>
      <c r="EQ104" s="117"/>
      <c r="ER104" s="117"/>
      <c r="ES104" s="117"/>
      <c r="ET104" s="117"/>
      <c r="EU104" s="117"/>
      <c r="EV104" s="117"/>
      <c r="EW104" s="117"/>
      <c r="EX104" s="117"/>
      <c r="EY104" s="117">
        <f t="shared" si="8"/>
        <v>0</v>
      </c>
      <c r="EZ104" s="117"/>
      <c r="FA104" s="117"/>
      <c r="FB104" s="117"/>
      <c r="FC104" s="117"/>
      <c r="FD104" s="117"/>
      <c r="FE104" s="117"/>
      <c r="FF104" s="117"/>
      <c r="FG104" s="117"/>
      <c r="FH104" s="117"/>
      <c r="FI104" s="117"/>
      <c r="FJ104" s="117"/>
      <c r="FK104" s="117"/>
      <c r="FL104" s="119">
        <f t="shared" si="9"/>
        <v>0</v>
      </c>
      <c r="FM104" s="119"/>
      <c r="FN104" s="119"/>
      <c r="FO104" s="119"/>
      <c r="FP104" s="119"/>
      <c r="FQ104" s="119"/>
      <c r="FR104" s="119"/>
      <c r="FS104" s="119"/>
      <c r="FT104" s="119"/>
      <c r="FU104" s="119"/>
      <c r="FV104" s="119"/>
      <c r="FW104" s="119"/>
      <c r="FX104" s="119">
        <f t="shared" si="10"/>
        <v>0</v>
      </c>
      <c r="FY104" s="17"/>
      <c r="FZ104" s="17"/>
      <c r="GA104" s="17"/>
    </row>
    <row r="105" spans="1:183" ht="24.75" customHeight="1" x14ac:dyDescent="0.2">
      <c r="A105" s="120" t="s">
        <v>160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49"/>
      <c r="AL105" s="49"/>
      <c r="AM105" s="49"/>
      <c r="AN105" s="49"/>
      <c r="AO105" s="49"/>
      <c r="AP105" s="49"/>
      <c r="AQ105" s="121"/>
      <c r="AR105" s="121"/>
      <c r="AS105" s="121"/>
      <c r="AT105" s="121"/>
      <c r="AU105" s="121"/>
      <c r="AV105" s="122" t="s">
        <v>161</v>
      </c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1" t="s">
        <v>72</v>
      </c>
      <c r="BI105" s="121"/>
      <c r="BJ105" s="121"/>
      <c r="BK105" s="121"/>
      <c r="BL105" s="121"/>
      <c r="BM105" s="121" t="s">
        <v>162</v>
      </c>
      <c r="BN105" s="121"/>
      <c r="BO105" s="121"/>
      <c r="BP105" s="121"/>
      <c r="BQ105" s="121"/>
      <c r="BR105" s="118">
        <v>15000</v>
      </c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39"/>
      <c r="CF105" s="39"/>
      <c r="CG105" s="39"/>
      <c r="CH105" s="39"/>
      <c r="CI105" s="40"/>
      <c r="CJ105" s="118">
        <v>15000</v>
      </c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18"/>
      <c r="CU105" s="118"/>
      <c r="CV105" s="118"/>
      <c r="CW105" s="117">
        <v>15000</v>
      </c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8">
        <v>0</v>
      </c>
      <c r="DN105" s="118"/>
      <c r="DO105" s="118"/>
      <c r="DP105" s="118"/>
      <c r="DQ105" s="118"/>
      <c r="DR105" s="118"/>
      <c r="DS105" s="118"/>
      <c r="DT105" s="118"/>
      <c r="DU105" s="118"/>
      <c r="DV105" s="118"/>
      <c r="DW105" s="118"/>
      <c r="DX105" s="40"/>
      <c r="DY105" s="118">
        <v>0</v>
      </c>
      <c r="DZ105" s="118"/>
      <c r="EA105" s="118"/>
      <c r="EB105" s="118"/>
      <c r="EC105" s="118"/>
      <c r="ED105" s="118"/>
      <c r="EE105" s="118"/>
      <c r="EF105" s="118"/>
      <c r="EG105" s="118"/>
      <c r="EH105" s="39"/>
      <c r="EI105" s="39"/>
      <c r="EJ105" s="39"/>
      <c r="EK105" s="40"/>
      <c r="EL105" s="117">
        <f t="shared" si="7"/>
        <v>15000</v>
      </c>
      <c r="EM105" s="117"/>
      <c r="EN105" s="117"/>
      <c r="EO105" s="117"/>
      <c r="EP105" s="117"/>
      <c r="EQ105" s="117"/>
      <c r="ER105" s="117"/>
      <c r="ES105" s="117"/>
      <c r="ET105" s="117"/>
      <c r="EU105" s="117"/>
      <c r="EV105" s="117"/>
      <c r="EW105" s="117"/>
      <c r="EX105" s="117"/>
      <c r="EY105" s="117">
        <f t="shared" si="8"/>
        <v>0</v>
      </c>
      <c r="EZ105" s="117"/>
      <c r="FA105" s="117"/>
      <c r="FB105" s="117"/>
      <c r="FC105" s="117"/>
      <c r="FD105" s="117"/>
      <c r="FE105" s="117"/>
      <c r="FF105" s="117"/>
      <c r="FG105" s="117"/>
      <c r="FH105" s="117"/>
      <c r="FI105" s="117"/>
      <c r="FJ105" s="117"/>
      <c r="FK105" s="117"/>
      <c r="FL105" s="119">
        <f t="shared" si="9"/>
        <v>0</v>
      </c>
      <c r="FM105" s="119"/>
      <c r="FN105" s="119"/>
      <c r="FO105" s="119"/>
      <c r="FP105" s="119"/>
      <c r="FQ105" s="119"/>
      <c r="FR105" s="119"/>
      <c r="FS105" s="119"/>
      <c r="FT105" s="119"/>
      <c r="FU105" s="119"/>
      <c r="FV105" s="119"/>
      <c r="FW105" s="119"/>
      <c r="FX105" s="119">
        <f t="shared" si="10"/>
        <v>0</v>
      </c>
      <c r="FY105" s="17"/>
      <c r="FZ105" s="17"/>
      <c r="GA105" s="17"/>
    </row>
    <row r="106" spans="1:183" ht="37.5" customHeight="1" x14ac:dyDescent="0.2">
      <c r="A106" s="120" t="s">
        <v>163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49"/>
      <c r="AL106" s="49"/>
      <c r="AM106" s="49"/>
      <c r="AN106" s="49"/>
      <c r="AO106" s="49"/>
      <c r="AP106" s="49"/>
      <c r="AQ106" s="121"/>
      <c r="AR106" s="121"/>
      <c r="AS106" s="121"/>
      <c r="AT106" s="121"/>
      <c r="AU106" s="121"/>
      <c r="AV106" s="122" t="s">
        <v>164</v>
      </c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1" t="s">
        <v>73</v>
      </c>
      <c r="BI106" s="121"/>
      <c r="BJ106" s="121"/>
      <c r="BK106" s="121"/>
      <c r="BL106" s="121"/>
      <c r="BM106" s="121" t="s">
        <v>53</v>
      </c>
      <c r="BN106" s="121"/>
      <c r="BO106" s="121"/>
      <c r="BP106" s="121"/>
      <c r="BQ106" s="121"/>
      <c r="BR106" s="118">
        <v>28600</v>
      </c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39"/>
      <c r="CF106" s="39"/>
      <c r="CG106" s="39"/>
      <c r="CH106" s="39"/>
      <c r="CI106" s="40"/>
      <c r="CJ106" s="118">
        <v>28600</v>
      </c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7">
        <v>0</v>
      </c>
      <c r="CX106" s="117"/>
      <c r="CY106" s="117"/>
      <c r="CZ106" s="117"/>
      <c r="DA106" s="117"/>
      <c r="DB106" s="117"/>
      <c r="DC106" s="117"/>
      <c r="DD106" s="117"/>
      <c r="DE106" s="117"/>
      <c r="DF106" s="117"/>
      <c r="DG106" s="117"/>
      <c r="DH106" s="117"/>
      <c r="DI106" s="117"/>
      <c r="DJ106" s="117"/>
      <c r="DK106" s="117"/>
      <c r="DL106" s="117"/>
      <c r="DM106" s="118">
        <v>0</v>
      </c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40"/>
      <c r="DY106" s="118">
        <v>0</v>
      </c>
      <c r="DZ106" s="118"/>
      <c r="EA106" s="118"/>
      <c r="EB106" s="118"/>
      <c r="EC106" s="118"/>
      <c r="ED106" s="118"/>
      <c r="EE106" s="118"/>
      <c r="EF106" s="118"/>
      <c r="EG106" s="118"/>
      <c r="EH106" s="39"/>
      <c r="EI106" s="39"/>
      <c r="EJ106" s="39"/>
      <c r="EK106" s="40"/>
      <c r="EL106" s="117">
        <f t="shared" si="7"/>
        <v>0</v>
      </c>
      <c r="EM106" s="117"/>
      <c r="EN106" s="117"/>
      <c r="EO106" s="117"/>
      <c r="EP106" s="117"/>
      <c r="EQ106" s="117"/>
      <c r="ER106" s="117"/>
      <c r="ES106" s="117"/>
      <c r="ET106" s="117"/>
      <c r="EU106" s="117"/>
      <c r="EV106" s="117"/>
      <c r="EW106" s="117"/>
      <c r="EX106" s="117"/>
      <c r="EY106" s="117">
        <f t="shared" si="8"/>
        <v>28600</v>
      </c>
      <c r="EZ106" s="117"/>
      <c r="FA106" s="117"/>
      <c r="FB106" s="117"/>
      <c r="FC106" s="117"/>
      <c r="FD106" s="117"/>
      <c r="FE106" s="117"/>
      <c r="FF106" s="117"/>
      <c r="FG106" s="117"/>
      <c r="FH106" s="117"/>
      <c r="FI106" s="117"/>
      <c r="FJ106" s="117"/>
      <c r="FK106" s="117"/>
      <c r="FL106" s="119">
        <f t="shared" si="9"/>
        <v>28600</v>
      </c>
      <c r="FM106" s="119"/>
      <c r="FN106" s="119"/>
      <c r="FO106" s="119"/>
      <c r="FP106" s="119"/>
      <c r="FQ106" s="119"/>
      <c r="FR106" s="119"/>
      <c r="FS106" s="119"/>
      <c r="FT106" s="119"/>
      <c r="FU106" s="119"/>
      <c r="FV106" s="119"/>
      <c r="FW106" s="119"/>
      <c r="FX106" s="119">
        <f t="shared" si="10"/>
        <v>0</v>
      </c>
      <c r="FY106" s="17"/>
      <c r="FZ106" s="17"/>
      <c r="GA106" s="17"/>
    </row>
    <row r="107" spans="1:183" ht="37.5" customHeight="1" x14ac:dyDescent="0.2">
      <c r="A107" s="120" t="s">
        <v>163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49"/>
      <c r="AL107" s="49"/>
      <c r="AM107" s="49"/>
      <c r="AN107" s="49"/>
      <c r="AO107" s="49"/>
      <c r="AP107" s="49"/>
      <c r="AQ107" s="121"/>
      <c r="AR107" s="121"/>
      <c r="AS107" s="121"/>
      <c r="AT107" s="121"/>
      <c r="AU107" s="121"/>
      <c r="AV107" s="122" t="s">
        <v>164</v>
      </c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1" t="s">
        <v>165</v>
      </c>
      <c r="BI107" s="121"/>
      <c r="BJ107" s="121"/>
      <c r="BK107" s="121"/>
      <c r="BL107" s="121"/>
      <c r="BM107" s="121" t="s">
        <v>53</v>
      </c>
      <c r="BN107" s="121"/>
      <c r="BO107" s="121"/>
      <c r="BP107" s="121"/>
      <c r="BQ107" s="121"/>
      <c r="BR107" s="118">
        <v>76400</v>
      </c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39"/>
      <c r="CF107" s="39"/>
      <c r="CG107" s="39"/>
      <c r="CH107" s="39"/>
      <c r="CI107" s="40"/>
      <c r="CJ107" s="118">
        <v>76400</v>
      </c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7">
        <v>76358</v>
      </c>
      <c r="CX107" s="117"/>
      <c r="CY107" s="117"/>
      <c r="CZ107" s="117"/>
      <c r="DA107" s="117"/>
      <c r="DB107" s="117"/>
      <c r="DC107" s="117"/>
      <c r="DD107" s="117"/>
      <c r="DE107" s="117"/>
      <c r="DF107" s="117"/>
      <c r="DG107" s="117"/>
      <c r="DH107" s="117"/>
      <c r="DI107" s="117"/>
      <c r="DJ107" s="117"/>
      <c r="DK107" s="117"/>
      <c r="DL107" s="117"/>
      <c r="DM107" s="118">
        <v>0</v>
      </c>
      <c r="DN107" s="118"/>
      <c r="DO107" s="118"/>
      <c r="DP107" s="118"/>
      <c r="DQ107" s="118"/>
      <c r="DR107" s="118"/>
      <c r="DS107" s="118"/>
      <c r="DT107" s="118"/>
      <c r="DU107" s="118"/>
      <c r="DV107" s="118"/>
      <c r="DW107" s="118"/>
      <c r="DX107" s="40"/>
      <c r="DY107" s="118">
        <v>0</v>
      </c>
      <c r="DZ107" s="118"/>
      <c r="EA107" s="118"/>
      <c r="EB107" s="118"/>
      <c r="EC107" s="118"/>
      <c r="ED107" s="118"/>
      <c r="EE107" s="118"/>
      <c r="EF107" s="118"/>
      <c r="EG107" s="118"/>
      <c r="EH107" s="39"/>
      <c r="EI107" s="39"/>
      <c r="EJ107" s="39"/>
      <c r="EK107" s="40"/>
      <c r="EL107" s="117">
        <f t="shared" si="7"/>
        <v>76358</v>
      </c>
      <c r="EM107" s="117"/>
      <c r="EN107" s="117"/>
      <c r="EO107" s="117"/>
      <c r="EP107" s="117"/>
      <c r="EQ107" s="117"/>
      <c r="ER107" s="117"/>
      <c r="ES107" s="117"/>
      <c r="ET107" s="117"/>
      <c r="EU107" s="117"/>
      <c r="EV107" s="117"/>
      <c r="EW107" s="117"/>
      <c r="EX107" s="117"/>
      <c r="EY107" s="117">
        <f t="shared" si="8"/>
        <v>42</v>
      </c>
      <c r="EZ107" s="117"/>
      <c r="FA107" s="117"/>
      <c r="FB107" s="117"/>
      <c r="FC107" s="117"/>
      <c r="FD107" s="117"/>
      <c r="FE107" s="117"/>
      <c r="FF107" s="117"/>
      <c r="FG107" s="117"/>
      <c r="FH107" s="117"/>
      <c r="FI107" s="117"/>
      <c r="FJ107" s="117"/>
      <c r="FK107" s="117"/>
      <c r="FL107" s="119">
        <f t="shared" si="9"/>
        <v>42</v>
      </c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  <c r="FW107" s="119"/>
      <c r="FX107" s="119">
        <f t="shared" si="10"/>
        <v>0</v>
      </c>
      <c r="FY107" s="17"/>
      <c r="FZ107" s="17"/>
      <c r="GA107" s="17"/>
    </row>
    <row r="108" spans="1:183" ht="32.25" customHeight="1" x14ac:dyDescent="0.2">
      <c r="A108" s="120" t="s">
        <v>166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49"/>
      <c r="AL108" s="49"/>
      <c r="AM108" s="49"/>
      <c r="AN108" s="49"/>
      <c r="AO108" s="49"/>
      <c r="AP108" s="49"/>
      <c r="AQ108" s="121"/>
      <c r="AR108" s="121"/>
      <c r="AS108" s="121"/>
      <c r="AT108" s="121"/>
      <c r="AU108" s="121"/>
      <c r="AV108" s="122" t="s">
        <v>167</v>
      </c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1" t="s">
        <v>72</v>
      </c>
      <c r="BI108" s="121"/>
      <c r="BJ108" s="121"/>
      <c r="BK108" s="121"/>
      <c r="BL108" s="121"/>
      <c r="BM108" s="121" t="s">
        <v>53</v>
      </c>
      <c r="BN108" s="121"/>
      <c r="BO108" s="121"/>
      <c r="BP108" s="121"/>
      <c r="BQ108" s="121"/>
      <c r="BR108" s="118">
        <v>11800</v>
      </c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39"/>
      <c r="CF108" s="39"/>
      <c r="CG108" s="39"/>
      <c r="CH108" s="39"/>
      <c r="CI108" s="40"/>
      <c r="CJ108" s="118">
        <v>11800</v>
      </c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7">
        <v>11174.59</v>
      </c>
      <c r="CX108" s="117"/>
      <c r="CY108" s="117"/>
      <c r="CZ108" s="117"/>
      <c r="DA108" s="117"/>
      <c r="DB108" s="117"/>
      <c r="DC108" s="117"/>
      <c r="DD108" s="117"/>
      <c r="DE108" s="117"/>
      <c r="DF108" s="117"/>
      <c r="DG108" s="117"/>
      <c r="DH108" s="117"/>
      <c r="DI108" s="117"/>
      <c r="DJ108" s="117"/>
      <c r="DK108" s="117"/>
      <c r="DL108" s="117"/>
      <c r="DM108" s="118">
        <v>0</v>
      </c>
      <c r="DN108" s="118"/>
      <c r="DO108" s="118"/>
      <c r="DP108" s="118"/>
      <c r="DQ108" s="118"/>
      <c r="DR108" s="118"/>
      <c r="DS108" s="118"/>
      <c r="DT108" s="118"/>
      <c r="DU108" s="118"/>
      <c r="DV108" s="118"/>
      <c r="DW108" s="118"/>
      <c r="DX108" s="40"/>
      <c r="DY108" s="118">
        <v>0</v>
      </c>
      <c r="DZ108" s="118"/>
      <c r="EA108" s="118"/>
      <c r="EB108" s="118"/>
      <c r="EC108" s="118"/>
      <c r="ED108" s="118"/>
      <c r="EE108" s="118"/>
      <c r="EF108" s="118"/>
      <c r="EG108" s="118"/>
      <c r="EH108" s="39"/>
      <c r="EI108" s="39"/>
      <c r="EJ108" s="39"/>
      <c r="EK108" s="40"/>
      <c r="EL108" s="117">
        <f t="shared" si="7"/>
        <v>11174.59</v>
      </c>
      <c r="EM108" s="117"/>
      <c r="EN108" s="117"/>
      <c r="EO108" s="117"/>
      <c r="EP108" s="117"/>
      <c r="EQ108" s="117"/>
      <c r="ER108" s="117"/>
      <c r="ES108" s="117"/>
      <c r="ET108" s="117"/>
      <c r="EU108" s="117"/>
      <c r="EV108" s="117"/>
      <c r="EW108" s="117"/>
      <c r="EX108" s="117"/>
      <c r="EY108" s="117">
        <f t="shared" si="8"/>
        <v>625.40999999999985</v>
      </c>
      <c r="EZ108" s="117"/>
      <c r="FA108" s="117"/>
      <c r="FB108" s="117"/>
      <c r="FC108" s="117"/>
      <c r="FD108" s="117"/>
      <c r="FE108" s="117"/>
      <c r="FF108" s="117"/>
      <c r="FG108" s="117"/>
      <c r="FH108" s="117"/>
      <c r="FI108" s="117"/>
      <c r="FJ108" s="117"/>
      <c r="FK108" s="117"/>
      <c r="FL108" s="119">
        <f t="shared" si="9"/>
        <v>625.40999999999985</v>
      </c>
      <c r="FM108" s="119"/>
      <c r="FN108" s="119"/>
      <c r="FO108" s="119"/>
      <c r="FP108" s="119"/>
      <c r="FQ108" s="119"/>
      <c r="FR108" s="119"/>
      <c r="FS108" s="119"/>
      <c r="FT108" s="119"/>
      <c r="FU108" s="119"/>
      <c r="FV108" s="119"/>
      <c r="FW108" s="119"/>
      <c r="FX108" s="119">
        <f t="shared" si="10"/>
        <v>0</v>
      </c>
      <c r="FY108" s="17"/>
      <c r="FZ108" s="17"/>
      <c r="GA108" s="17"/>
    </row>
    <row r="109" spans="1:183" s="47" customFormat="1" ht="17.25" customHeight="1" x14ac:dyDescent="0.2">
      <c r="A109" s="154" t="s">
        <v>168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0"/>
      <c r="AL109" s="150"/>
      <c r="AM109" s="150"/>
      <c r="AN109" s="150"/>
      <c r="AO109" s="150"/>
      <c r="AP109" s="150"/>
      <c r="AQ109" s="139" t="s">
        <v>44</v>
      </c>
      <c r="AR109" s="139"/>
      <c r="AS109" s="139"/>
      <c r="AT109" s="139"/>
      <c r="AU109" s="139"/>
      <c r="AV109" s="140" t="s">
        <v>44</v>
      </c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39" t="s">
        <v>44</v>
      </c>
      <c r="BI109" s="139"/>
      <c r="BJ109" s="139"/>
      <c r="BK109" s="139"/>
      <c r="BL109" s="139"/>
      <c r="BM109" s="139" t="s">
        <v>44</v>
      </c>
      <c r="BN109" s="139"/>
      <c r="BO109" s="139"/>
      <c r="BP109" s="139"/>
      <c r="BQ109" s="139"/>
      <c r="BR109" s="104" t="s">
        <v>44</v>
      </c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 t="s">
        <v>44</v>
      </c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 t="s">
        <v>44</v>
      </c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 t="s">
        <v>44</v>
      </c>
      <c r="DN109" s="104"/>
      <c r="DO109" s="104"/>
      <c r="DP109" s="104"/>
      <c r="DQ109" s="104"/>
      <c r="DR109" s="104"/>
      <c r="DS109" s="104"/>
      <c r="DT109" s="104"/>
      <c r="DU109" s="104"/>
      <c r="DV109" s="104"/>
      <c r="DW109" s="104"/>
      <c r="DX109" s="104"/>
      <c r="DY109" s="104" t="s">
        <v>44</v>
      </c>
      <c r="DZ109" s="104"/>
      <c r="EA109" s="104"/>
      <c r="EB109" s="104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 t="s">
        <v>44</v>
      </c>
      <c r="EM109" s="104"/>
      <c r="EN109" s="104"/>
      <c r="EO109" s="104"/>
      <c r="EP109" s="104"/>
      <c r="EQ109" s="104"/>
      <c r="ER109" s="104"/>
      <c r="ES109" s="104"/>
      <c r="ET109" s="104"/>
      <c r="EU109" s="104"/>
      <c r="EV109" s="104"/>
      <c r="EW109" s="104"/>
      <c r="EX109" s="104"/>
      <c r="EY109" s="104" t="s">
        <v>44</v>
      </c>
      <c r="EZ109" s="104"/>
      <c r="FA109" s="104"/>
      <c r="FB109" s="104"/>
      <c r="FC109" s="104"/>
      <c r="FD109" s="104"/>
      <c r="FE109" s="104"/>
      <c r="FF109" s="104"/>
      <c r="FG109" s="104"/>
      <c r="FH109" s="104"/>
      <c r="FI109" s="104"/>
      <c r="FJ109" s="104"/>
      <c r="FK109" s="104"/>
      <c r="FL109" s="105" t="s">
        <v>44</v>
      </c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</row>
    <row r="110" spans="1:183" s="47" customFormat="1" ht="15" customHeight="1" x14ac:dyDescent="0.2">
      <c r="A110" s="151" t="s">
        <v>169</v>
      </c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2"/>
      <c r="AL110" s="152"/>
      <c r="AM110" s="152"/>
      <c r="AN110" s="152"/>
      <c r="AO110" s="152"/>
      <c r="AP110" s="152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97">
        <f>BR111</f>
        <v>21000</v>
      </c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>
        <f>CJ111</f>
        <v>21000</v>
      </c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>
        <f>CW111</f>
        <v>21000</v>
      </c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>
        <v>0</v>
      </c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>
        <v>0</v>
      </c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>
        <f>CW110</f>
        <v>21000</v>
      </c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>
        <f>BR110-CW110</f>
        <v>0</v>
      </c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9">
        <f>CJ110-CW110</f>
        <v>0</v>
      </c>
      <c r="FM110" s="99"/>
      <c r="FN110" s="99"/>
      <c r="FO110" s="99"/>
      <c r="FP110" s="99"/>
      <c r="FQ110" s="99"/>
      <c r="FR110" s="99"/>
      <c r="FS110" s="99"/>
      <c r="FT110" s="99"/>
      <c r="FU110" s="99"/>
      <c r="FV110" s="99"/>
      <c r="FW110" s="99"/>
      <c r="FX110" s="99"/>
    </row>
    <row r="111" spans="1:183" ht="24.75" customHeight="1" x14ac:dyDescent="0.2">
      <c r="A111" s="120" t="s">
        <v>170</v>
      </c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49"/>
      <c r="AL111" s="49"/>
      <c r="AM111" s="49"/>
      <c r="AN111" s="49"/>
      <c r="AO111" s="49"/>
      <c r="AP111" s="49"/>
      <c r="AQ111" s="121"/>
      <c r="AR111" s="121"/>
      <c r="AS111" s="121"/>
      <c r="AT111" s="121"/>
      <c r="AU111" s="121"/>
      <c r="AV111" s="122" t="s">
        <v>171</v>
      </c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1" t="s">
        <v>73</v>
      </c>
      <c r="BI111" s="121"/>
      <c r="BJ111" s="121"/>
      <c r="BK111" s="121"/>
      <c r="BL111" s="121"/>
      <c r="BM111" s="121" t="s">
        <v>53</v>
      </c>
      <c r="BN111" s="121"/>
      <c r="BO111" s="121"/>
      <c r="BP111" s="121"/>
      <c r="BQ111" s="121"/>
      <c r="BR111" s="118">
        <v>21000</v>
      </c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39"/>
      <c r="CF111" s="39"/>
      <c r="CG111" s="39"/>
      <c r="CH111" s="39"/>
      <c r="CI111" s="40"/>
      <c r="CJ111" s="118">
        <v>21000</v>
      </c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7">
        <v>21000</v>
      </c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8">
        <v>0</v>
      </c>
      <c r="DN111" s="118"/>
      <c r="DO111" s="118"/>
      <c r="DP111" s="118"/>
      <c r="DQ111" s="118"/>
      <c r="DR111" s="118"/>
      <c r="DS111" s="118"/>
      <c r="DT111" s="118"/>
      <c r="DU111" s="118"/>
      <c r="DV111" s="118"/>
      <c r="DW111" s="118"/>
      <c r="DX111" s="40"/>
      <c r="DY111" s="118">
        <v>0</v>
      </c>
      <c r="DZ111" s="118"/>
      <c r="EA111" s="118"/>
      <c r="EB111" s="118"/>
      <c r="EC111" s="118"/>
      <c r="ED111" s="118"/>
      <c r="EE111" s="118"/>
      <c r="EF111" s="118"/>
      <c r="EG111" s="118"/>
      <c r="EH111" s="39"/>
      <c r="EI111" s="39"/>
      <c r="EJ111" s="39"/>
      <c r="EK111" s="40"/>
      <c r="EL111" s="117">
        <f>CW111</f>
        <v>21000</v>
      </c>
      <c r="EM111" s="117"/>
      <c r="EN111" s="117"/>
      <c r="EO111" s="117"/>
      <c r="EP111" s="117"/>
      <c r="EQ111" s="117"/>
      <c r="ER111" s="117"/>
      <c r="ES111" s="117"/>
      <c r="ET111" s="117"/>
      <c r="EU111" s="117"/>
      <c r="EV111" s="117"/>
      <c r="EW111" s="117"/>
      <c r="EX111" s="117"/>
      <c r="EY111" s="117">
        <f>BR111-CW111</f>
        <v>0</v>
      </c>
      <c r="EZ111" s="117"/>
      <c r="FA111" s="117"/>
      <c r="FB111" s="117"/>
      <c r="FC111" s="117"/>
      <c r="FD111" s="117"/>
      <c r="FE111" s="117"/>
      <c r="FF111" s="117"/>
      <c r="FG111" s="117"/>
      <c r="FH111" s="117"/>
      <c r="FI111" s="117"/>
      <c r="FJ111" s="117"/>
      <c r="FK111" s="117"/>
      <c r="FL111" s="119">
        <f>CJ111-CW111</f>
        <v>0</v>
      </c>
      <c r="FM111" s="119"/>
      <c r="FN111" s="119"/>
      <c r="FO111" s="119"/>
      <c r="FP111" s="119"/>
      <c r="FQ111" s="119"/>
      <c r="FR111" s="119"/>
      <c r="FS111" s="119"/>
      <c r="FT111" s="119"/>
      <c r="FU111" s="119"/>
      <c r="FV111" s="119"/>
      <c r="FW111" s="119"/>
      <c r="FX111" s="119">
        <f>CV111-DI111</f>
        <v>0</v>
      </c>
      <c r="FY111" s="17"/>
      <c r="FZ111" s="17"/>
      <c r="GA111" s="17"/>
    </row>
    <row r="112" spans="1:183" s="47" customFormat="1" ht="17.25" customHeight="1" x14ac:dyDescent="0.2">
      <c r="A112" s="154" t="s">
        <v>172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0"/>
      <c r="AL112" s="150"/>
      <c r="AM112" s="150"/>
      <c r="AN112" s="150"/>
      <c r="AO112" s="150"/>
      <c r="AP112" s="150"/>
      <c r="AQ112" s="139" t="s">
        <v>44</v>
      </c>
      <c r="AR112" s="139"/>
      <c r="AS112" s="139"/>
      <c r="AT112" s="139"/>
      <c r="AU112" s="139"/>
      <c r="AV112" s="140" t="s">
        <v>44</v>
      </c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39" t="s">
        <v>44</v>
      </c>
      <c r="BI112" s="139"/>
      <c r="BJ112" s="139"/>
      <c r="BK112" s="139"/>
      <c r="BL112" s="139"/>
      <c r="BM112" s="139" t="s">
        <v>44</v>
      </c>
      <c r="BN112" s="139"/>
      <c r="BO112" s="139"/>
      <c r="BP112" s="139"/>
      <c r="BQ112" s="139"/>
      <c r="BR112" s="104" t="s">
        <v>44</v>
      </c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 t="s">
        <v>44</v>
      </c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 t="s">
        <v>44</v>
      </c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  <c r="DL112" s="104"/>
      <c r="DM112" s="104" t="s">
        <v>44</v>
      </c>
      <c r="DN112" s="104"/>
      <c r="DO112" s="104"/>
      <c r="DP112" s="104"/>
      <c r="DQ112" s="104"/>
      <c r="DR112" s="104"/>
      <c r="DS112" s="104"/>
      <c r="DT112" s="104"/>
      <c r="DU112" s="104"/>
      <c r="DV112" s="104"/>
      <c r="DW112" s="104"/>
      <c r="DX112" s="104"/>
      <c r="DY112" s="104" t="s">
        <v>44</v>
      </c>
      <c r="DZ112" s="104"/>
      <c r="EA112" s="104"/>
      <c r="EB112" s="104"/>
      <c r="EC112" s="104"/>
      <c r="ED112" s="104"/>
      <c r="EE112" s="104"/>
      <c r="EF112" s="104"/>
      <c r="EG112" s="104"/>
      <c r="EH112" s="104"/>
      <c r="EI112" s="104"/>
      <c r="EJ112" s="104"/>
      <c r="EK112" s="104"/>
      <c r="EL112" s="104" t="s">
        <v>44</v>
      </c>
      <c r="EM112" s="104"/>
      <c r="EN112" s="104"/>
      <c r="EO112" s="104"/>
      <c r="EP112" s="104"/>
      <c r="EQ112" s="104"/>
      <c r="ER112" s="104"/>
      <c r="ES112" s="104"/>
      <c r="ET112" s="104"/>
      <c r="EU112" s="104"/>
      <c r="EV112" s="104"/>
      <c r="EW112" s="104"/>
      <c r="EX112" s="104"/>
      <c r="EY112" s="104" t="s">
        <v>44</v>
      </c>
      <c r="EZ112" s="104"/>
      <c r="FA112" s="104"/>
      <c r="FB112" s="104"/>
      <c r="FC112" s="104"/>
      <c r="FD112" s="104"/>
      <c r="FE112" s="104"/>
      <c r="FF112" s="104"/>
      <c r="FG112" s="104"/>
      <c r="FH112" s="104"/>
      <c r="FI112" s="104"/>
      <c r="FJ112" s="104"/>
      <c r="FK112" s="104"/>
      <c r="FL112" s="105" t="s">
        <v>44</v>
      </c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</row>
    <row r="113" spans="1:183" s="47" customFormat="1" ht="15" customHeight="1" x14ac:dyDescent="0.2">
      <c r="A113" s="151" t="s">
        <v>173</v>
      </c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2"/>
      <c r="AL113" s="152"/>
      <c r="AM113" s="152"/>
      <c r="AN113" s="152"/>
      <c r="AO113" s="152"/>
      <c r="AP113" s="152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97">
        <f>BR114</f>
        <v>3700000</v>
      </c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>
        <f>CJ114</f>
        <v>3700000</v>
      </c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>
        <f>CW114</f>
        <v>2461181.9900000002</v>
      </c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>
        <v>0</v>
      </c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>
        <v>0</v>
      </c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>
        <f>CW113</f>
        <v>2461181.9900000002</v>
      </c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>
        <f>BR113-CW113</f>
        <v>1238818.0099999998</v>
      </c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9">
        <f t="shared" ref="FL113:FL120" si="11">CJ113-CW113</f>
        <v>1238818.0099999998</v>
      </c>
      <c r="FM113" s="99"/>
      <c r="FN113" s="99"/>
      <c r="FO113" s="99"/>
      <c r="FP113" s="99"/>
      <c r="FQ113" s="99"/>
      <c r="FR113" s="99"/>
      <c r="FS113" s="99"/>
      <c r="FT113" s="99"/>
      <c r="FU113" s="99"/>
      <c r="FV113" s="99"/>
      <c r="FW113" s="99"/>
      <c r="FX113" s="99"/>
    </row>
    <row r="114" spans="1:183" ht="26.25" customHeight="1" x14ac:dyDescent="0.2">
      <c r="A114" s="164" t="s">
        <v>174</v>
      </c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51"/>
      <c r="AI114" s="51"/>
      <c r="AJ114" s="51"/>
      <c r="AK114" s="49"/>
      <c r="AL114" s="49"/>
      <c r="AM114" s="49"/>
      <c r="AN114" s="49"/>
      <c r="AO114" s="49"/>
      <c r="AP114" s="49"/>
      <c r="AQ114" s="123"/>
      <c r="AR114" s="123"/>
      <c r="AS114" s="123"/>
      <c r="AT114" s="123"/>
      <c r="AU114" s="123"/>
      <c r="AV114" s="136" t="s">
        <v>175</v>
      </c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4">
        <f>BR115+BR117</f>
        <v>3700000</v>
      </c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41"/>
      <c r="CF114" s="41"/>
      <c r="CG114" s="41"/>
      <c r="CH114" s="41"/>
      <c r="CI114" s="42"/>
      <c r="CJ114" s="125">
        <f>CJ115+CJ117</f>
        <v>3700000</v>
      </c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>
        <f>CW115+CW117</f>
        <v>2461181.9900000002</v>
      </c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4">
        <v>0</v>
      </c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42"/>
      <c r="DY114" s="124">
        <v>0</v>
      </c>
      <c r="DZ114" s="124"/>
      <c r="EA114" s="124"/>
      <c r="EB114" s="124"/>
      <c r="EC114" s="124"/>
      <c r="ED114" s="124"/>
      <c r="EE114" s="124"/>
      <c r="EF114" s="124"/>
      <c r="EG114" s="124"/>
      <c r="EH114" s="41"/>
      <c r="EI114" s="41"/>
      <c r="EJ114" s="41"/>
      <c r="EK114" s="42"/>
      <c r="EL114" s="125">
        <f>CJ114</f>
        <v>3700000</v>
      </c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>
        <f>BR114-CW114</f>
        <v>1238818.0099999998</v>
      </c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6">
        <f t="shared" si="11"/>
        <v>1238818.0099999998</v>
      </c>
      <c r="FM114" s="126"/>
      <c r="FN114" s="126"/>
      <c r="FO114" s="126"/>
      <c r="FP114" s="126"/>
      <c r="FQ114" s="126"/>
      <c r="FR114" s="126"/>
      <c r="FS114" s="126"/>
      <c r="FT114" s="126"/>
      <c r="FU114" s="126"/>
      <c r="FV114" s="126"/>
      <c r="FW114" s="126"/>
      <c r="FX114" s="126">
        <f>CV114-DI114</f>
        <v>0</v>
      </c>
      <c r="FY114" s="17"/>
      <c r="FZ114" s="17"/>
      <c r="GA114" s="17"/>
    </row>
    <row r="115" spans="1:183" s="61" customFormat="1" ht="43.5" customHeight="1" x14ac:dyDescent="0.2">
      <c r="A115" s="165" t="s">
        <v>176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56"/>
      <c r="AI115" s="56"/>
      <c r="AJ115" s="56"/>
      <c r="AK115" s="57"/>
      <c r="AL115" s="57"/>
      <c r="AM115" s="57"/>
      <c r="AN115" s="57"/>
      <c r="AO115" s="57"/>
      <c r="AP115" s="57"/>
      <c r="AQ115" s="166"/>
      <c r="AR115" s="166"/>
      <c r="AS115" s="166"/>
      <c r="AT115" s="166"/>
      <c r="AU115" s="166"/>
      <c r="AV115" s="167" t="s">
        <v>177</v>
      </c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8">
        <f>BR116</f>
        <v>650500</v>
      </c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58"/>
      <c r="CF115" s="58"/>
      <c r="CG115" s="58"/>
      <c r="CH115" s="58"/>
      <c r="CI115" s="59"/>
      <c r="CJ115" s="169">
        <f>CJ116</f>
        <v>650500</v>
      </c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70">
        <f>CW116</f>
        <v>382575.77</v>
      </c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170"/>
      <c r="DH115" s="170"/>
      <c r="DI115" s="170"/>
      <c r="DJ115" s="170"/>
      <c r="DK115" s="170"/>
      <c r="DL115" s="170"/>
      <c r="DM115" s="168">
        <v>0</v>
      </c>
      <c r="DN115" s="168"/>
      <c r="DO115" s="168"/>
      <c r="DP115" s="168"/>
      <c r="DQ115" s="168"/>
      <c r="DR115" s="168"/>
      <c r="DS115" s="168"/>
      <c r="DT115" s="168"/>
      <c r="DU115" s="168"/>
      <c r="DV115" s="168"/>
      <c r="DW115" s="168"/>
      <c r="DX115" s="59"/>
      <c r="DY115" s="168">
        <v>0</v>
      </c>
      <c r="DZ115" s="168"/>
      <c r="EA115" s="168"/>
      <c r="EB115" s="168"/>
      <c r="EC115" s="168"/>
      <c r="ED115" s="168"/>
      <c r="EE115" s="168"/>
      <c r="EF115" s="168"/>
      <c r="EG115" s="168"/>
      <c r="EH115" s="58"/>
      <c r="EI115" s="58"/>
      <c r="EJ115" s="58"/>
      <c r="EK115" s="59"/>
      <c r="EL115" s="169">
        <f t="shared" ref="EL115:EL120" si="12">CW115</f>
        <v>382575.77</v>
      </c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>
        <f>BR115-CJ115</f>
        <v>0</v>
      </c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71">
        <f t="shared" si="11"/>
        <v>267924.23</v>
      </c>
      <c r="FM115" s="171"/>
      <c r="FN115" s="171"/>
      <c r="FO115" s="171"/>
      <c r="FP115" s="171"/>
      <c r="FQ115" s="171"/>
      <c r="FR115" s="171"/>
      <c r="FS115" s="171"/>
      <c r="FT115" s="171"/>
      <c r="FU115" s="171"/>
      <c r="FV115" s="171"/>
      <c r="FW115" s="171"/>
      <c r="FX115" s="171"/>
      <c r="FY115" s="60"/>
      <c r="FZ115" s="60"/>
      <c r="GA115" s="60"/>
    </row>
    <row r="116" spans="1:183" s="61" customFormat="1" ht="36.75" customHeight="1" x14ac:dyDescent="0.2">
      <c r="A116" s="172" t="s">
        <v>178</v>
      </c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57"/>
      <c r="AL116" s="57"/>
      <c r="AM116" s="57"/>
      <c r="AN116" s="57"/>
      <c r="AO116" s="57"/>
      <c r="AP116" s="57"/>
      <c r="AQ116" s="173"/>
      <c r="AR116" s="173"/>
      <c r="AS116" s="173"/>
      <c r="AT116" s="173"/>
      <c r="AU116" s="173"/>
      <c r="AV116" s="174" t="s">
        <v>179</v>
      </c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3" t="s">
        <v>180</v>
      </c>
      <c r="BI116" s="173"/>
      <c r="BJ116" s="173"/>
      <c r="BK116" s="173"/>
      <c r="BL116" s="173"/>
      <c r="BM116" s="173" t="s">
        <v>181</v>
      </c>
      <c r="BN116" s="173"/>
      <c r="BO116" s="173"/>
      <c r="BP116" s="173"/>
      <c r="BQ116" s="173"/>
      <c r="BR116" s="175">
        <v>650500</v>
      </c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62"/>
      <c r="CF116" s="62"/>
      <c r="CG116" s="62"/>
      <c r="CH116" s="62"/>
      <c r="CI116" s="63"/>
      <c r="CJ116" s="175">
        <v>650500</v>
      </c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0">
        <v>382575.77</v>
      </c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170"/>
      <c r="DH116" s="170"/>
      <c r="DI116" s="170"/>
      <c r="DJ116" s="170"/>
      <c r="DK116" s="170"/>
      <c r="DL116" s="170"/>
      <c r="DM116" s="175">
        <v>0</v>
      </c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63"/>
      <c r="DY116" s="175">
        <v>0</v>
      </c>
      <c r="DZ116" s="175"/>
      <c r="EA116" s="175"/>
      <c r="EB116" s="175"/>
      <c r="EC116" s="175"/>
      <c r="ED116" s="175"/>
      <c r="EE116" s="175"/>
      <c r="EF116" s="175"/>
      <c r="EG116" s="175"/>
      <c r="EH116" s="62"/>
      <c r="EI116" s="62"/>
      <c r="EJ116" s="62"/>
      <c r="EK116" s="63"/>
      <c r="EL116" s="170">
        <f t="shared" si="12"/>
        <v>382575.77</v>
      </c>
      <c r="EM116" s="170"/>
      <c r="EN116" s="170"/>
      <c r="EO116" s="170"/>
      <c r="EP116" s="170"/>
      <c r="EQ116" s="170"/>
      <c r="ER116" s="170"/>
      <c r="ES116" s="170"/>
      <c r="ET116" s="170"/>
      <c r="EU116" s="170"/>
      <c r="EV116" s="170"/>
      <c r="EW116" s="170"/>
      <c r="EX116" s="170"/>
      <c r="EY116" s="170">
        <f>BR116-CW116</f>
        <v>267924.23</v>
      </c>
      <c r="EZ116" s="170"/>
      <c r="FA116" s="170"/>
      <c r="FB116" s="170"/>
      <c r="FC116" s="170"/>
      <c r="FD116" s="170"/>
      <c r="FE116" s="170"/>
      <c r="FF116" s="170"/>
      <c r="FG116" s="170"/>
      <c r="FH116" s="170"/>
      <c r="FI116" s="170"/>
      <c r="FJ116" s="170"/>
      <c r="FK116" s="170"/>
      <c r="FL116" s="176">
        <f t="shared" si="11"/>
        <v>267924.23</v>
      </c>
      <c r="FM116" s="176"/>
      <c r="FN116" s="176"/>
      <c r="FO116" s="176"/>
      <c r="FP116" s="176"/>
      <c r="FQ116" s="176"/>
      <c r="FR116" s="176"/>
      <c r="FS116" s="176"/>
      <c r="FT116" s="176"/>
      <c r="FU116" s="176"/>
      <c r="FV116" s="176"/>
      <c r="FW116" s="176"/>
      <c r="FX116" s="176">
        <f>CV116-DI116</f>
        <v>0</v>
      </c>
      <c r="FY116" s="60"/>
      <c r="FZ116" s="60"/>
      <c r="GA116" s="60"/>
    </row>
    <row r="117" spans="1:183" ht="27.75" customHeight="1" x14ac:dyDescent="0.2">
      <c r="A117" s="147" t="s">
        <v>182</v>
      </c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51"/>
      <c r="AI117" s="51"/>
      <c r="AJ117" s="51"/>
      <c r="AK117" s="49"/>
      <c r="AL117" s="49"/>
      <c r="AM117" s="49"/>
      <c r="AN117" s="49"/>
      <c r="AO117" s="49"/>
      <c r="AP117" s="49"/>
      <c r="AQ117" s="123"/>
      <c r="AR117" s="123"/>
      <c r="AS117" s="123"/>
      <c r="AT117" s="123"/>
      <c r="AU117" s="123"/>
      <c r="AV117" s="136" t="s">
        <v>177</v>
      </c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4">
        <f>BR118</f>
        <v>3049500</v>
      </c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41"/>
      <c r="CF117" s="41"/>
      <c r="CG117" s="41"/>
      <c r="CH117" s="41"/>
      <c r="CI117" s="42"/>
      <c r="CJ117" s="125">
        <f>CJ118</f>
        <v>3049500</v>
      </c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>
        <f>CW118</f>
        <v>2078606.22</v>
      </c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4">
        <v>0</v>
      </c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42"/>
      <c r="DY117" s="124">
        <v>0</v>
      </c>
      <c r="DZ117" s="124"/>
      <c r="EA117" s="124"/>
      <c r="EB117" s="124"/>
      <c r="EC117" s="124"/>
      <c r="ED117" s="124"/>
      <c r="EE117" s="124"/>
      <c r="EF117" s="124"/>
      <c r="EG117" s="124"/>
      <c r="EH117" s="41"/>
      <c r="EI117" s="41"/>
      <c r="EJ117" s="41"/>
      <c r="EK117" s="42"/>
      <c r="EL117" s="125">
        <f t="shared" si="12"/>
        <v>2078606.22</v>
      </c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>
        <f>BR117-CJ117</f>
        <v>0</v>
      </c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6">
        <f t="shared" si="11"/>
        <v>970893.78</v>
      </c>
      <c r="FM117" s="126"/>
      <c r="FN117" s="126"/>
      <c r="FO117" s="126"/>
      <c r="FP117" s="126"/>
      <c r="FQ117" s="126"/>
      <c r="FR117" s="126"/>
      <c r="FS117" s="126"/>
      <c r="FT117" s="126"/>
      <c r="FU117" s="126"/>
      <c r="FV117" s="126"/>
      <c r="FW117" s="126"/>
      <c r="FX117" s="126"/>
      <c r="FY117" s="17"/>
      <c r="FZ117" s="17"/>
      <c r="GA117" s="17"/>
    </row>
    <row r="118" spans="1:183" ht="57.75" customHeight="1" x14ac:dyDescent="0.2">
      <c r="A118" s="120" t="s">
        <v>209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49"/>
      <c r="AL118" s="49"/>
      <c r="AM118" s="49"/>
      <c r="AN118" s="49"/>
      <c r="AO118" s="49"/>
      <c r="AP118" s="49"/>
      <c r="AQ118" s="121"/>
      <c r="AR118" s="121"/>
      <c r="AS118" s="121"/>
      <c r="AT118" s="121"/>
      <c r="AU118" s="121"/>
      <c r="AV118" s="122" t="s">
        <v>179</v>
      </c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8">
        <f>BR119+BR120</f>
        <v>3049500</v>
      </c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8"/>
      <c r="CE118" s="39"/>
      <c r="CF118" s="39"/>
      <c r="CG118" s="39"/>
      <c r="CH118" s="39"/>
      <c r="CI118" s="40"/>
      <c r="CJ118" s="117">
        <f>CJ119+CJ120</f>
        <v>3049500</v>
      </c>
      <c r="CK118" s="117"/>
      <c r="CL118" s="117"/>
      <c r="CM118" s="117"/>
      <c r="CN118" s="117"/>
      <c r="CO118" s="117"/>
      <c r="CP118" s="117"/>
      <c r="CQ118" s="117"/>
      <c r="CR118" s="117"/>
      <c r="CS118" s="117"/>
      <c r="CT118" s="117"/>
      <c r="CU118" s="117"/>
      <c r="CV118" s="117"/>
      <c r="CW118" s="117">
        <f>CW119+CW120</f>
        <v>2078606.22</v>
      </c>
      <c r="CX118" s="117"/>
      <c r="CY118" s="117"/>
      <c r="CZ118" s="117"/>
      <c r="DA118" s="117"/>
      <c r="DB118" s="117"/>
      <c r="DC118" s="117"/>
      <c r="DD118" s="117"/>
      <c r="DE118" s="117"/>
      <c r="DF118" s="117"/>
      <c r="DG118" s="117"/>
      <c r="DH118" s="117"/>
      <c r="DI118" s="117"/>
      <c r="DJ118" s="117"/>
      <c r="DK118" s="117"/>
      <c r="DL118" s="117"/>
      <c r="DM118" s="118">
        <v>0</v>
      </c>
      <c r="DN118" s="118"/>
      <c r="DO118" s="118"/>
      <c r="DP118" s="118"/>
      <c r="DQ118" s="118"/>
      <c r="DR118" s="118"/>
      <c r="DS118" s="118"/>
      <c r="DT118" s="118"/>
      <c r="DU118" s="118"/>
      <c r="DV118" s="118"/>
      <c r="DW118" s="118"/>
      <c r="DX118" s="40"/>
      <c r="DY118" s="118">
        <v>0</v>
      </c>
      <c r="DZ118" s="118"/>
      <c r="EA118" s="118"/>
      <c r="EB118" s="118"/>
      <c r="EC118" s="118"/>
      <c r="ED118" s="118"/>
      <c r="EE118" s="118"/>
      <c r="EF118" s="118"/>
      <c r="EG118" s="118"/>
      <c r="EH118" s="39"/>
      <c r="EI118" s="39"/>
      <c r="EJ118" s="39"/>
      <c r="EK118" s="40"/>
      <c r="EL118" s="117">
        <f t="shared" si="12"/>
        <v>2078606.22</v>
      </c>
      <c r="EM118" s="117"/>
      <c r="EN118" s="117"/>
      <c r="EO118" s="117"/>
      <c r="EP118" s="117"/>
      <c r="EQ118" s="117"/>
      <c r="ER118" s="117"/>
      <c r="ES118" s="117"/>
      <c r="ET118" s="117"/>
      <c r="EU118" s="117"/>
      <c r="EV118" s="117"/>
      <c r="EW118" s="117"/>
      <c r="EX118" s="117"/>
      <c r="EY118" s="117">
        <f>BR118-CW118</f>
        <v>970893.78</v>
      </c>
      <c r="EZ118" s="117"/>
      <c r="FA118" s="117"/>
      <c r="FB118" s="117"/>
      <c r="FC118" s="117"/>
      <c r="FD118" s="117"/>
      <c r="FE118" s="117"/>
      <c r="FF118" s="117"/>
      <c r="FG118" s="117"/>
      <c r="FH118" s="117"/>
      <c r="FI118" s="117"/>
      <c r="FJ118" s="117"/>
      <c r="FK118" s="117"/>
      <c r="FL118" s="119">
        <f t="shared" si="11"/>
        <v>970893.78</v>
      </c>
      <c r="FM118" s="119"/>
      <c r="FN118" s="119"/>
      <c r="FO118" s="119"/>
      <c r="FP118" s="119"/>
      <c r="FQ118" s="119"/>
      <c r="FR118" s="119"/>
      <c r="FS118" s="119"/>
      <c r="FT118" s="119"/>
      <c r="FU118" s="119"/>
      <c r="FV118" s="119"/>
      <c r="FW118" s="119"/>
      <c r="FX118" s="119">
        <f>CV118-DI118</f>
        <v>0</v>
      </c>
      <c r="FY118" s="17"/>
      <c r="FZ118" s="17"/>
      <c r="GA118" s="17"/>
    </row>
    <row r="119" spans="1:183" ht="36.75" customHeight="1" x14ac:dyDescent="0.2">
      <c r="A119" s="120" t="s">
        <v>178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49"/>
      <c r="AL119" s="49"/>
      <c r="AM119" s="49"/>
      <c r="AN119" s="49"/>
      <c r="AO119" s="49"/>
      <c r="AP119" s="49"/>
      <c r="AQ119" s="121"/>
      <c r="AR119" s="121"/>
      <c r="AS119" s="121"/>
      <c r="AT119" s="121"/>
      <c r="AU119" s="121"/>
      <c r="AV119" s="122" t="s">
        <v>179</v>
      </c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1" t="s">
        <v>180</v>
      </c>
      <c r="BI119" s="121"/>
      <c r="BJ119" s="121"/>
      <c r="BK119" s="121"/>
      <c r="BL119" s="121"/>
      <c r="BM119" s="121" t="s">
        <v>53</v>
      </c>
      <c r="BN119" s="121"/>
      <c r="BO119" s="121"/>
      <c r="BP119" s="121"/>
      <c r="BQ119" s="121"/>
      <c r="BR119" s="118">
        <v>2642000</v>
      </c>
      <c r="BS119" s="118"/>
      <c r="BT119" s="118"/>
      <c r="BU119" s="118"/>
      <c r="BV119" s="118"/>
      <c r="BW119" s="118"/>
      <c r="BX119" s="118"/>
      <c r="BY119" s="118"/>
      <c r="BZ119" s="118"/>
      <c r="CA119" s="118"/>
      <c r="CB119" s="118"/>
      <c r="CC119" s="118"/>
      <c r="CD119" s="118"/>
      <c r="CE119" s="39"/>
      <c r="CF119" s="39"/>
      <c r="CG119" s="39"/>
      <c r="CH119" s="39"/>
      <c r="CI119" s="40"/>
      <c r="CJ119" s="118">
        <v>2642000</v>
      </c>
      <c r="CK119" s="118"/>
      <c r="CL119" s="118"/>
      <c r="CM119" s="118"/>
      <c r="CN119" s="118"/>
      <c r="CO119" s="118"/>
      <c r="CP119" s="118"/>
      <c r="CQ119" s="118"/>
      <c r="CR119" s="118"/>
      <c r="CS119" s="118"/>
      <c r="CT119" s="118"/>
      <c r="CU119" s="118"/>
      <c r="CV119" s="118"/>
      <c r="CW119" s="117">
        <v>2078606.22</v>
      </c>
      <c r="CX119" s="117"/>
      <c r="CY119" s="117"/>
      <c r="CZ119" s="117"/>
      <c r="DA119" s="117"/>
      <c r="DB119" s="117"/>
      <c r="DC119" s="117"/>
      <c r="DD119" s="117"/>
      <c r="DE119" s="117"/>
      <c r="DF119" s="117"/>
      <c r="DG119" s="117"/>
      <c r="DH119" s="117"/>
      <c r="DI119" s="117"/>
      <c r="DJ119" s="117"/>
      <c r="DK119" s="117"/>
      <c r="DL119" s="117"/>
      <c r="DM119" s="118">
        <v>0</v>
      </c>
      <c r="DN119" s="118"/>
      <c r="DO119" s="118"/>
      <c r="DP119" s="118"/>
      <c r="DQ119" s="118"/>
      <c r="DR119" s="118"/>
      <c r="DS119" s="118"/>
      <c r="DT119" s="118"/>
      <c r="DU119" s="118"/>
      <c r="DV119" s="118"/>
      <c r="DW119" s="118"/>
      <c r="DX119" s="40"/>
      <c r="DY119" s="118">
        <v>0</v>
      </c>
      <c r="DZ119" s="118"/>
      <c r="EA119" s="118"/>
      <c r="EB119" s="118"/>
      <c r="EC119" s="118"/>
      <c r="ED119" s="118"/>
      <c r="EE119" s="118"/>
      <c r="EF119" s="118"/>
      <c r="EG119" s="118"/>
      <c r="EH119" s="39"/>
      <c r="EI119" s="39"/>
      <c r="EJ119" s="39"/>
      <c r="EK119" s="40"/>
      <c r="EL119" s="117">
        <f t="shared" si="12"/>
        <v>2078606.22</v>
      </c>
      <c r="EM119" s="117"/>
      <c r="EN119" s="117"/>
      <c r="EO119" s="117"/>
      <c r="EP119" s="117"/>
      <c r="EQ119" s="117"/>
      <c r="ER119" s="117"/>
      <c r="ES119" s="117"/>
      <c r="ET119" s="117"/>
      <c r="EU119" s="117"/>
      <c r="EV119" s="117"/>
      <c r="EW119" s="117"/>
      <c r="EX119" s="117"/>
      <c r="EY119" s="117">
        <f>BR119-CW119</f>
        <v>563393.78</v>
      </c>
      <c r="EZ119" s="117"/>
      <c r="FA119" s="117"/>
      <c r="FB119" s="117"/>
      <c r="FC119" s="117"/>
      <c r="FD119" s="117"/>
      <c r="FE119" s="117"/>
      <c r="FF119" s="117"/>
      <c r="FG119" s="117"/>
      <c r="FH119" s="117"/>
      <c r="FI119" s="117"/>
      <c r="FJ119" s="117"/>
      <c r="FK119" s="117"/>
      <c r="FL119" s="119">
        <f t="shared" si="11"/>
        <v>563393.78</v>
      </c>
      <c r="FM119" s="119"/>
      <c r="FN119" s="119"/>
      <c r="FO119" s="119"/>
      <c r="FP119" s="119"/>
      <c r="FQ119" s="119"/>
      <c r="FR119" s="119"/>
      <c r="FS119" s="119"/>
      <c r="FT119" s="119"/>
      <c r="FU119" s="119"/>
      <c r="FV119" s="119"/>
      <c r="FW119" s="119"/>
      <c r="FX119" s="119">
        <f>CV119-DI119</f>
        <v>0</v>
      </c>
      <c r="FY119" s="17"/>
      <c r="FZ119" s="17"/>
      <c r="GA119" s="17"/>
    </row>
    <row r="120" spans="1:183" ht="36.75" customHeight="1" x14ac:dyDescent="0.2">
      <c r="A120" s="120" t="s">
        <v>178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49"/>
      <c r="AL120" s="49"/>
      <c r="AM120" s="49"/>
      <c r="AN120" s="49"/>
      <c r="AO120" s="49"/>
      <c r="AP120" s="49"/>
      <c r="AQ120" s="121"/>
      <c r="AR120" s="121"/>
      <c r="AS120" s="121"/>
      <c r="AT120" s="121"/>
      <c r="AU120" s="121"/>
      <c r="AV120" s="122" t="s">
        <v>179</v>
      </c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1" t="s">
        <v>180</v>
      </c>
      <c r="BI120" s="121"/>
      <c r="BJ120" s="121"/>
      <c r="BK120" s="121"/>
      <c r="BL120" s="121"/>
      <c r="BM120" s="121" t="s">
        <v>107</v>
      </c>
      <c r="BN120" s="121"/>
      <c r="BO120" s="121"/>
      <c r="BP120" s="121"/>
      <c r="BQ120" s="121"/>
      <c r="BR120" s="118">
        <v>407500</v>
      </c>
      <c r="BS120" s="118"/>
      <c r="BT120" s="118"/>
      <c r="BU120" s="118"/>
      <c r="BV120" s="118"/>
      <c r="BW120" s="118"/>
      <c r="BX120" s="118"/>
      <c r="BY120" s="118"/>
      <c r="BZ120" s="118"/>
      <c r="CA120" s="118"/>
      <c r="CB120" s="118"/>
      <c r="CC120" s="118"/>
      <c r="CD120" s="118"/>
      <c r="CE120" s="39"/>
      <c r="CF120" s="39"/>
      <c r="CG120" s="39"/>
      <c r="CH120" s="39"/>
      <c r="CI120" s="40"/>
      <c r="CJ120" s="118">
        <v>407500</v>
      </c>
      <c r="CK120" s="118"/>
      <c r="CL120" s="118"/>
      <c r="CM120" s="118"/>
      <c r="CN120" s="118"/>
      <c r="CO120" s="118"/>
      <c r="CP120" s="118"/>
      <c r="CQ120" s="118"/>
      <c r="CR120" s="118"/>
      <c r="CS120" s="118"/>
      <c r="CT120" s="118"/>
      <c r="CU120" s="118"/>
      <c r="CV120" s="118"/>
      <c r="CW120" s="117">
        <v>0</v>
      </c>
      <c r="CX120" s="117"/>
      <c r="CY120" s="117"/>
      <c r="CZ120" s="117"/>
      <c r="DA120" s="117"/>
      <c r="DB120" s="117"/>
      <c r="DC120" s="117"/>
      <c r="DD120" s="117"/>
      <c r="DE120" s="117"/>
      <c r="DF120" s="117"/>
      <c r="DG120" s="117"/>
      <c r="DH120" s="117"/>
      <c r="DI120" s="117"/>
      <c r="DJ120" s="117"/>
      <c r="DK120" s="117"/>
      <c r="DL120" s="117"/>
      <c r="DM120" s="118">
        <v>0</v>
      </c>
      <c r="DN120" s="118"/>
      <c r="DO120" s="118"/>
      <c r="DP120" s="118"/>
      <c r="DQ120" s="118"/>
      <c r="DR120" s="118"/>
      <c r="DS120" s="118"/>
      <c r="DT120" s="118"/>
      <c r="DU120" s="118"/>
      <c r="DV120" s="118"/>
      <c r="DW120" s="118"/>
      <c r="DX120" s="40"/>
      <c r="DY120" s="118">
        <v>0</v>
      </c>
      <c r="DZ120" s="118"/>
      <c r="EA120" s="118"/>
      <c r="EB120" s="118"/>
      <c r="EC120" s="118"/>
      <c r="ED120" s="118"/>
      <c r="EE120" s="118"/>
      <c r="EF120" s="118"/>
      <c r="EG120" s="118"/>
      <c r="EH120" s="39"/>
      <c r="EI120" s="39"/>
      <c r="EJ120" s="39"/>
      <c r="EK120" s="40"/>
      <c r="EL120" s="117">
        <f t="shared" si="12"/>
        <v>0</v>
      </c>
      <c r="EM120" s="117"/>
      <c r="EN120" s="117"/>
      <c r="EO120" s="117"/>
      <c r="EP120" s="117"/>
      <c r="EQ120" s="117"/>
      <c r="ER120" s="117"/>
      <c r="ES120" s="117"/>
      <c r="ET120" s="117"/>
      <c r="EU120" s="117"/>
      <c r="EV120" s="117"/>
      <c r="EW120" s="117"/>
      <c r="EX120" s="117"/>
      <c r="EY120" s="117">
        <f>BR120-CW120</f>
        <v>407500</v>
      </c>
      <c r="EZ120" s="117"/>
      <c r="FA120" s="117"/>
      <c r="FB120" s="117"/>
      <c r="FC120" s="117"/>
      <c r="FD120" s="117"/>
      <c r="FE120" s="117"/>
      <c r="FF120" s="117"/>
      <c r="FG120" s="117"/>
      <c r="FH120" s="117"/>
      <c r="FI120" s="117"/>
      <c r="FJ120" s="117"/>
      <c r="FK120" s="117"/>
      <c r="FL120" s="119">
        <f t="shared" si="11"/>
        <v>407500</v>
      </c>
      <c r="FM120" s="119"/>
      <c r="FN120" s="119"/>
      <c r="FO120" s="119"/>
      <c r="FP120" s="119"/>
      <c r="FQ120" s="119"/>
      <c r="FR120" s="119"/>
      <c r="FS120" s="119"/>
      <c r="FT120" s="119"/>
      <c r="FU120" s="119"/>
      <c r="FV120" s="119"/>
      <c r="FW120" s="119"/>
      <c r="FX120" s="119">
        <f>CV120-DI120</f>
        <v>0</v>
      </c>
      <c r="FY120" s="17"/>
      <c r="FZ120" s="17"/>
      <c r="GA120" s="17"/>
    </row>
    <row r="121" spans="1:183" ht="26.25" customHeight="1" x14ac:dyDescent="0.2">
      <c r="A121" s="154" t="s">
        <v>183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87"/>
      <c r="AL121" s="87"/>
      <c r="AM121" s="87"/>
      <c r="AN121" s="87"/>
      <c r="AO121" s="87"/>
      <c r="AP121" s="87"/>
      <c r="AQ121" s="139" t="s">
        <v>44</v>
      </c>
      <c r="AR121" s="139"/>
      <c r="AS121" s="139"/>
      <c r="AT121" s="139"/>
      <c r="AU121" s="139"/>
      <c r="AV121" s="140" t="s">
        <v>44</v>
      </c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39" t="s">
        <v>44</v>
      </c>
      <c r="BI121" s="139"/>
      <c r="BJ121" s="139"/>
      <c r="BK121" s="139"/>
      <c r="BL121" s="139"/>
      <c r="BM121" s="139" t="s">
        <v>44</v>
      </c>
      <c r="BN121" s="139"/>
      <c r="BO121" s="139"/>
      <c r="BP121" s="139"/>
      <c r="BQ121" s="139"/>
      <c r="BR121" s="104" t="s">
        <v>44</v>
      </c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 t="s">
        <v>44</v>
      </c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 t="s">
        <v>44</v>
      </c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  <c r="DM121" s="104" t="s">
        <v>44</v>
      </c>
      <c r="DN121" s="104"/>
      <c r="DO121" s="104"/>
      <c r="DP121" s="104"/>
      <c r="DQ121" s="104"/>
      <c r="DR121" s="104"/>
      <c r="DS121" s="104"/>
      <c r="DT121" s="104"/>
      <c r="DU121" s="104"/>
      <c r="DV121" s="104"/>
      <c r="DW121" s="104"/>
      <c r="DX121" s="104"/>
      <c r="DY121" s="104" t="s">
        <v>44</v>
      </c>
      <c r="DZ121" s="104"/>
      <c r="EA121" s="104"/>
      <c r="EB121" s="104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 t="s">
        <v>44</v>
      </c>
      <c r="EM121" s="104"/>
      <c r="EN121" s="104"/>
      <c r="EO121" s="104"/>
      <c r="EP121" s="104"/>
      <c r="EQ121" s="104"/>
      <c r="ER121" s="104"/>
      <c r="ES121" s="104"/>
      <c r="ET121" s="104"/>
      <c r="EU121" s="104"/>
      <c r="EV121" s="104"/>
      <c r="EW121" s="104"/>
      <c r="EX121" s="104"/>
      <c r="EY121" s="104" t="s">
        <v>44</v>
      </c>
      <c r="EZ121" s="104"/>
      <c r="FA121" s="104"/>
      <c r="FB121" s="104"/>
      <c r="FC121" s="104"/>
      <c r="FD121" s="104"/>
      <c r="FE121" s="104"/>
      <c r="FF121" s="104"/>
      <c r="FG121" s="104"/>
      <c r="FH121" s="104"/>
      <c r="FI121" s="104"/>
      <c r="FJ121" s="104"/>
      <c r="FK121" s="104"/>
      <c r="FL121" s="105" t="s">
        <v>44</v>
      </c>
      <c r="FM121" s="105"/>
      <c r="FN121" s="105"/>
      <c r="FO121" s="105"/>
      <c r="FP121" s="105"/>
      <c r="FQ121" s="105"/>
      <c r="FR121" s="105"/>
      <c r="FS121" s="105"/>
      <c r="FT121" s="105"/>
      <c r="FU121" s="105"/>
      <c r="FV121" s="105"/>
      <c r="FW121" s="105"/>
      <c r="FX121" s="105"/>
    </row>
    <row r="122" spans="1:183" ht="15" customHeight="1" x14ac:dyDescent="0.2">
      <c r="A122" s="177" t="s">
        <v>184</v>
      </c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8"/>
      <c r="AL122" s="178"/>
      <c r="AM122" s="178"/>
      <c r="AN122" s="178"/>
      <c r="AO122" s="178"/>
      <c r="AP122" s="178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97">
        <f>BR123</f>
        <v>16720</v>
      </c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>
        <f>CJ123</f>
        <v>16720</v>
      </c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>
        <f>CW123</f>
        <v>0</v>
      </c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>
        <v>0</v>
      </c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>
        <v>0</v>
      </c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>
        <f>CW122</f>
        <v>0</v>
      </c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>
        <f>BR122-CW122</f>
        <v>16720</v>
      </c>
      <c r="EZ122" s="97"/>
      <c r="FA122" s="97"/>
      <c r="FB122" s="97"/>
      <c r="FC122" s="97"/>
      <c r="FD122" s="97"/>
      <c r="FE122" s="97"/>
      <c r="FF122" s="97"/>
      <c r="FG122" s="97"/>
      <c r="FH122" s="97"/>
      <c r="FI122" s="97"/>
      <c r="FJ122" s="97"/>
      <c r="FK122" s="97"/>
      <c r="FL122" s="99">
        <f>CJ122-CW122</f>
        <v>16720</v>
      </c>
      <c r="FM122" s="99"/>
      <c r="FN122" s="99"/>
      <c r="FO122" s="99"/>
      <c r="FP122" s="99"/>
      <c r="FQ122" s="99"/>
      <c r="FR122" s="99"/>
      <c r="FS122" s="99"/>
      <c r="FT122" s="99"/>
      <c r="FU122" s="99"/>
      <c r="FV122" s="99"/>
      <c r="FW122" s="99"/>
      <c r="FX122" s="99"/>
    </row>
    <row r="123" spans="1:183" ht="45.75" customHeight="1" x14ac:dyDescent="0.2">
      <c r="A123" s="138" t="s">
        <v>185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51"/>
      <c r="AI123" s="51"/>
      <c r="AJ123" s="51"/>
      <c r="AK123" s="49"/>
      <c r="AL123" s="49"/>
      <c r="AM123" s="49"/>
      <c r="AN123" s="49"/>
      <c r="AO123" s="49"/>
      <c r="AP123" s="49"/>
      <c r="AQ123" s="123"/>
      <c r="AR123" s="123"/>
      <c r="AS123" s="123"/>
      <c r="AT123" s="123"/>
      <c r="AU123" s="123"/>
      <c r="AV123" s="136" t="s">
        <v>186</v>
      </c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23" t="s">
        <v>187</v>
      </c>
      <c r="BI123" s="123"/>
      <c r="BJ123" s="123"/>
      <c r="BK123" s="123"/>
      <c r="BL123" s="123"/>
      <c r="BM123" s="123" t="s">
        <v>53</v>
      </c>
      <c r="BN123" s="123"/>
      <c r="BO123" s="123"/>
      <c r="BP123" s="123"/>
      <c r="BQ123" s="123"/>
      <c r="BR123" s="124">
        <v>16720</v>
      </c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41"/>
      <c r="CF123" s="41"/>
      <c r="CG123" s="41"/>
      <c r="CH123" s="41"/>
      <c r="CI123" s="42"/>
      <c r="CJ123" s="125">
        <v>16720</v>
      </c>
      <c r="CK123" s="125"/>
      <c r="CL123" s="125"/>
      <c r="CM123" s="125"/>
      <c r="CN123" s="125"/>
      <c r="CO123" s="125"/>
      <c r="CP123" s="125"/>
      <c r="CQ123" s="125"/>
      <c r="CR123" s="125"/>
      <c r="CS123" s="125"/>
      <c r="CT123" s="125"/>
      <c r="CU123" s="125"/>
      <c r="CV123" s="125"/>
      <c r="CW123" s="125">
        <v>0</v>
      </c>
      <c r="CX123" s="125"/>
      <c r="CY123" s="125"/>
      <c r="CZ123" s="125"/>
      <c r="DA123" s="125"/>
      <c r="DB123" s="125"/>
      <c r="DC123" s="125"/>
      <c r="DD123" s="125"/>
      <c r="DE123" s="125"/>
      <c r="DF123" s="125"/>
      <c r="DG123" s="125"/>
      <c r="DH123" s="125"/>
      <c r="DI123" s="125"/>
      <c r="DJ123" s="125"/>
      <c r="DK123" s="125"/>
      <c r="DL123" s="125"/>
      <c r="DM123" s="124">
        <v>0</v>
      </c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42"/>
      <c r="DY123" s="124">
        <v>0</v>
      </c>
      <c r="DZ123" s="124"/>
      <c r="EA123" s="124"/>
      <c r="EB123" s="124"/>
      <c r="EC123" s="124"/>
      <c r="ED123" s="124"/>
      <c r="EE123" s="124"/>
      <c r="EF123" s="124"/>
      <c r="EG123" s="124"/>
      <c r="EH123" s="41"/>
      <c r="EI123" s="41"/>
      <c r="EJ123" s="41"/>
      <c r="EK123" s="42"/>
      <c r="EL123" s="125">
        <f>CJ123</f>
        <v>16720</v>
      </c>
      <c r="EM123" s="125"/>
      <c r="EN123" s="125"/>
      <c r="EO123" s="125"/>
      <c r="EP123" s="125"/>
      <c r="EQ123" s="125"/>
      <c r="ER123" s="125"/>
      <c r="ES123" s="125"/>
      <c r="ET123" s="125"/>
      <c r="EU123" s="125"/>
      <c r="EV123" s="125"/>
      <c r="EW123" s="125"/>
      <c r="EX123" s="125"/>
      <c r="EY123" s="125">
        <f>BR123-CW123</f>
        <v>16720</v>
      </c>
      <c r="EZ123" s="125"/>
      <c r="FA123" s="125"/>
      <c r="FB123" s="125"/>
      <c r="FC123" s="125"/>
      <c r="FD123" s="125"/>
      <c r="FE123" s="125"/>
      <c r="FF123" s="125"/>
      <c r="FG123" s="125"/>
      <c r="FH123" s="125"/>
      <c r="FI123" s="125"/>
      <c r="FJ123" s="125"/>
      <c r="FK123" s="125"/>
      <c r="FL123" s="126">
        <f>CJ123-CW123</f>
        <v>16720</v>
      </c>
      <c r="FM123" s="126"/>
      <c r="FN123" s="126"/>
      <c r="FO123" s="126"/>
      <c r="FP123" s="126"/>
      <c r="FQ123" s="126"/>
      <c r="FR123" s="126"/>
      <c r="FS123" s="126"/>
      <c r="FT123" s="126"/>
      <c r="FU123" s="126"/>
      <c r="FV123" s="126"/>
      <c r="FW123" s="126"/>
      <c r="FX123" s="126">
        <f>CV123-DI123</f>
        <v>0</v>
      </c>
      <c r="FY123" s="17"/>
      <c r="FZ123" s="17"/>
      <c r="GA123" s="17"/>
    </row>
    <row r="124" spans="1:183" ht="26.25" customHeight="1" x14ac:dyDescent="0.2">
      <c r="A124" s="154" t="s">
        <v>188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87"/>
      <c r="AL124" s="87"/>
      <c r="AM124" s="87"/>
      <c r="AN124" s="87"/>
      <c r="AO124" s="87"/>
      <c r="AP124" s="87"/>
      <c r="AQ124" s="139" t="s">
        <v>44</v>
      </c>
      <c r="AR124" s="139"/>
      <c r="AS124" s="139"/>
      <c r="AT124" s="139"/>
      <c r="AU124" s="139"/>
      <c r="AV124" s="140" t="s">
        <v>44</v>
      </c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39" t="s">
        <v>44</v>
      </c>
      <c r="BI124" s="139"/>
      <c r="BJ124" s="139"/>
      <c r="BK124" s="139"/>
      <c r="BL124" s="139"/>
      <c r="BM124" s="139" t="s">
        <v>44</v>
      </c>
      <c r="BN124" s="139"/>
      <c r="BO124" s="139"/>
      <c r="BP124" s="139"/>
      <c r="BQ124" s="139"/>
      <c r="BR124" s="104" t="s">
        <v>44</v>
      </c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 t="s">
        <v>44</v>
      </c>
      <c r="CK124" s="104"/>
      <c r="CL124" s="104"/>
      <c r="CM124" s="104"/>
      <c r="CN124" s="104"/>
      <c r="CO124" s="104"/>
      <c r="CP124" s="104"/>
      <c r="CQ124" s="104"/>
      <c r="CR124" s="104"/>
      <c r="CS124" s="104"/>
      <c r="CT124" s="104"/>
      <c r="CU124" s="104"/>
      <c r="CV124" s="104"/>
      <c r="CW124" s="104" t="s">
        <v>44</v>
      </c>
      <c r="CX124" s="104"/>
      <c r="CY124" s="104"/>
      <c r="CZ124" s="104"/>
      <c r="DA124" s="104"/>
      <c r="DB124" s="104"/>
      <c r="DC124" s="104"/>
      <c r="DD124" s="104"/>
      <c r="DE124" s="104"/>
      <c r="DF124" s="104"/>
      <c r="DG124" s="104"/>
      <c r="DH124" s="104"/>
      <c r="DI124" s="104"/>
      <c r="DJ124" s="104"/>
      <c r="DK124" s="104"/>
      <c r="DL124" s="104"/>
      <c r="DM124" s="104" t="s">
        <v>44</v>
      </c>
      <c r="DN124" s="104"/>
      <c r="DO124" s="104"/>
      <c r="DP124" s="104"/>
      <c r="DQ124" s="104"/>
      <c r="DR124" s="104"/>
      <c r="DS124" s="104"/>
      <c r="DT124" s="104"/>
      <c r="DU124" s="104"/>
      <c r="DV124" s="104"/>
      <c r="DW124" s="104"/>
      <c r="DX124" s="104"/>
      <c r="DY124" s="104" t="s">
        <v>44</v>
      </c>
      <c r="DZ124" s="104"/>
      <c r="EA124" s="104"/>
      <c r="EB124" s="104"/>
      <c r="EC124" s="104"/>
      <c r="ED124" s="104"/>
      <c r="EE124" s="104"/>
      <c r="EF124" s="104"/>
      <c r="EG124" s="104"/>
      <c r="EH124" s="104"/>
      <c r="EI124" s="104"/>
      <c r="EJ124" s="104"/>
      <c r="EK124" s="104"/>
      <c r="EL124" s="104" t="s">
        <v>44</v>
      </c>
      <c r="EM124" s="104"/>
      <c r="EN124" s="104"/>
      <c r="EO124" s="104"/>
      <c r="EP124" s="104"/>
      <c r="EQ124" s="104"/>
      <c r="ER124" s="104"/>
      <c r="ES124" s="104"/>
      <c r="ET124" s="104"/>
      <c r="EU124" s="104"/>
      <c r="EV124" s="104"/>
      <c r="EW124" s="104"/>
      <c r="EX124" s="104"/>
      <c r="EY124" s="104" t="s">
        <v>44</v>
      </c>
      <c r="EZ124" s="104"/>
      <c r="FA124" s="104"/>
      <c r="FB124" s="104"/>
      <c r="FC124" s="104"/>
      <c r="FD124" s="104"/>
      <c r="FE124" s="104"/>
      <c r="FF124" s="104"/>
      <c r="FG124" s="104"/>
      <c r="FH124" s="104"/>
      <c r="FI124" s="104"/>
      <c r="FJ124" s="104"/>
      <c r="FK124" s="104"/>
      <c r="FL124" s="105" t="s">
        <v>44</v>
      </c>
      <c r="FM124" s="105"/>
      <c r="FN124" s="105"/>
      <c r="FO124" s="105"/>
      <c r="FP124" s="105"/>
      <c r="FQ124" s="105"/>
      <c r="FR124" s="105"/>
      <c r="FS124" s="105"/>
      <c r="FT124" s="105"/>
      <c r="FU124" s="105"/>
      <c r="FV124" s="105"/>
      <c r="FW124" s="105"/>
      <c r="FX124" s="105"/>
    </row>
    <row r="125" spans="1:183" ht="15" customHeight="1" x14ac:dyDescent="0.2">
      <c r="A125" s="151" t="s">
        <v>189</v>
      </c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78"/>
      <c r="AL125" s="178"/>
      <c r="AM125" s="178"/>
      <c r="AN125" s="178"/>
      <c r="AO125" s="178"/>
      <c r="AP125" s="178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179"/>
      <c r="BN125" s="179"/>
      <c r="BO125" s="179"/>
      <c r="BP125" s="179"/>
      <c r="BQ125" s="179"/>
      <c r="BR125" s="97">
        <f>BR126</f>
        <v>18000</v>
      </c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>
        <f>CJ126</f>
        <v>18000</v>
      </c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>
        <f>CW126</f>
        <v>0</v>
      </c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>
        <v>0</v>
      </c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>
        <v>0</v>
      </c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>
        <f>CW125</f>
        <v>0</v>
      </c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7">
        <f>BR125-CW125</f>
        <v>18000</v>
      </c>
      <c r="EZ125" s="97"/>
      <c r="FA125" s="97"/>
      <c r="FB125" s="97"/>
      <c r="FC125" s="97"/>
      <c r="FD125" s="97"/>
      <c r="FE125" s="97"/>
      <c r="FF125" s="97"/>
      <c r="FG125" s="97"/>
      <c r="FH125" s="97"/>
      <c r="FI125" s="97"/>
      <c r="FJ125" s="97"/>
      <c r="FK125" s="97"/>
      <c r="FL125" s="99">
        <f>CJ125-CW125</f>
        <v>18000</v>
      </c>
      <c r="FM125" s="99"/>
      <c r="FN125" s="99"/>
      <c r="FO125" s="99"/>
      <c r="FP125" s="99"/>
      <c r="FQ125" s="99"/>
      <c r="FR125" s="99"/>
      <c r="FS125" s="99"/>
      <c r="FT125" s="99"/>
      <c r="FU125" s="99"/>
      <c r="FV125" s="99"/>
      <c r="FW125" s="99"/>
      <c r="FX125" s="99"/>
    </row>
    <row r="126" spans="1:183" ht="33" customHeight="1" x14ac:dyDescent="0.2">
      <c r="A126" s="138" t="s">
        <v>190</v>
      </c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51"/>
      <c r="AI126" s="51"/>
      <c r="AJ126" s="51"/>
      <c r="AK126" s="49"/>
      <c r="AL126" s="49"/>
      <c r="AM126" s="49"/>
      <c r="AN126" s="49"/>
      <c r="AO126" s="49"/>
      <c r="AP126" s="49"/>
      <c r="AQ126" s="123"/>
      <c r="AR126" s="123"/>
      <c r="AS126" s="123"/>
      <c r="AT126" s="123"/>
      <c r="AU126" s="123"/>
      <c r="AV126" s="136" t="s">
        <v>191</v>
      </c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23"/>
      <c r="BI126" s="123"/>
      <c r="BJ126" s="123"/>
      <c r="BK126" s="123"/>
      <c r="BL126" s="123"/>
      <c r="BM126" s="123"/>
      <c r="BN126" s="123"/>
      <c r="BO126" s="123"/>
      <c r="BP126" s="123"/>
      <c r="BQ126" s="123"/>
      <c r="BR126" s="124">
        <f>BR127</f>
        <v>18000</v>
      </c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41"/>
      <c r="CF126" s="41"/>
      <c r="CG126" s="41"/>
      <c r="CH126" s="41"/>
      <c r="CI126" s="42"/>
      <c r="CJ126" s="125">
        <f>CJ127</f>
        <v>18000</v>
      </c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>
        <f>CW127</f>
        <v>0</v>
      </c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4">
        <v>0</v>
      </c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42"/>
      <c r="DY126" s="124">
        <v>0</v>
      </c>
      <c r="DZ126" s="124"/>
      <c r="EA126" s="124"/>
      <c r="EB126" s="124"/>
      <c r="EC126" s="124"/>
      <c r="ED126" s="124"/>
      <c r="EE126" s="124"/>
      <c r="EF126" s="124"/>
      <c r="EG126" s="124"/>
      <c r="EH126" s="41"/>
      <c r="EI126" s="41"/>
      <c r="EJ126" s="41"/>
      <c r="EK126" s="42"/>
      <c r="EL126" s="125">
        <f>CJ126</f>
        <v>18000</v>
      </c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>
        <f>BR126-CW126</f>
        <v>18000</v>
      </c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6">
        <f>CJ126-CW126</f>
        <v>18000</v>
      </c>
      <c r="FM126" s="126"/>
      <c r="FN126" s="126"/>
      <c r="FO126" s="126"/>
      <c r="FP126" s="126"/>
      <c r="FQ126" s="126"/>
      <c r="FR126" s="126"/>
      <c r="FS126" s="126"/>
      <c r="FT126" s="126"/>
      <c r="FU126" s="126"/>
      <c r="FV126" s="126"/>
      <c r="FW126" s="126"/>
      <c r="FX126" s="126">
        <f>CV126-DI126</f>
        <v>0</v>
      </c>
      <c r="FY126" s="17"/>
      <c r="FZ126" s="17"/>
      <c r="GA126" s="17"/>
    </row>
    <row r="127" spans="1:183" ht="27.75" customHeight="1" x14ac:dyDescent="0.2">
      <c r="A127" s="148" t="s">
        <v>192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87"/>
      <c r="AL127" s="87"/>
      <c r="AM127" s="87"/>
      <c r="AN127" s="87"/>
      <c r="AO127" s="87"/>
      <c r="AP127" s="87"/>
      <c r="AQ127" s="122"/>
      <c r="AR127" s="122"/>
      <c r="AS127" s="122"/>
      <c r="AT127" s="122"/>
      <c r="AU127" s="122"/>
      <c r="AV127" s="122" t="s">
        <v>193</v>
      </c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 t="s">
        <v>78</v>
      </c>
      <c r="BI127" s="122"/>
      <c r="BJ127" s="122"/>
      <c r="BK127" s="122"/>
      <c r="BL127" s="122"/>
      <c r="BM127" s="122" t="s">
        <v>53</v>
      </c>
      <c r="BN127" s="122"/>
      <c r="BO127" s="122"/>
      <c r="BP127" s="122"/>
      <c r="BQ127" s="122"/>
      <c r="BR127" s="117">
        <v>18000</v>
      </c>
      <c r="BS127" s="117"/>
      <c r="BT127" s="117"/>
      <c r="BU127" s="117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17"/>
      <c r="CI127" s="117"/>
      <c r="CJ127" s="117">
        <v>18000</v>
      </c>
      <c r="CK127" s="117"/>
      <c r="CL127" s="117"/>
      <c r="CM127" s="117"/>
      <c r="CN127" s="117"/>
      <c r="CO127" s="117"/>
      <c r="CP127" s="117"/>
      <c r="CQ127" s="117"/>
      <c r="CR127" s="117"/>
      <c r="CS127" s="117"/>
      <c r="CT127" s="117"/>
      <c r="CU127" s="117"/>
      <c r="CV127" s="117"/>
      <c r="CW127" s="117">
        <v>0</v>
      </c>
      <c r="CX127" s="117"/>
      <c r="CY127" s="117"/>
      <c r="CZ127" s="117"/>
      <c r="DA127" s="117"/>
      <c r="DB127" s="117"/>
      <c r="DC127" s="117"/>
      <c r="DD127" s="117"/>
      <c r="DE127" s="117"/>
      <c r="DF127" s="117"/>
      <c r="DG127" s="117"/>
      <c r="DH127" s="117"/>
      <c r="DI127" s="117"/>
      <c r="DJ127" s="117"/>
      <c r="DK127" s="117"/>
      <c r="DL127" s="117"/>
      <c r="DM127" s="117">
        <v>0</v>
      </c>
      <c r="DN127" s="117"/>
      <c r="DO127" s="117"/>
      <c r="DP127" s="117"/>
      <c r="DQ127" s="117"/>
      <c r="DR127" s="117"/>
      <c r="DS127" s="117"/>
      <c r="DT127" s="117"/>
      <c r="DU127" s="117"/>
      <c r="DV127" s="117"/>
      <c r="DW127" s="117"/>
      <c r="DX127" s="117"/>
      <c r="DY127" s="117">
        <v>0</v>
      </c>
      <c r="DZ127" s="117"/>
      <c r="EA127" s="117"/>
      <c r="EB127" s="117"/>
      <c r="EC127" s="117"/>
      <c r="ED127" s="117"/>
      <c r="EE127" s="117"/>
      <c r="EF127" s="117"/>
      <c r="EG127" s="117"/>
      <c r="EH127" s="117"/>
      <c r="EI127" s="117"/>
      <c r="EJ127" s="117"/>
      <c r="EK127" s="117"/>
      <c r="EL127" s="117">
        <f>CW127</f>
        <v>0</v>
      </c>
      <c r="EM127" s="117"/>
      <c r="EN127" s="117"/>
      <c r="EO127" s="117"/>
      <c r="EP127" s="117"/>
      <c r="EQ127" s="117"/>
      <c r="ER127" s="117"/>
      <c r="ES127" s="117"/>
      <c r="ET127" s="117"/>
      <c r="EU127" s="117"/>
      <c r="EV127" s="117"/>
      <c r="EW127" s="117"/>
      <c r="EX127" s="117"/>
      <c r="EY127" s="117">
        <f>BR127-CW127</f>
        <v>18000</v>
      </c>
      <c r="EZ127" s="117"/>
      <c r="FA127" s="117"/>
      <c r="FB127" s="117"/>
      <c r="FC127" s="117"/>
      <c r="FD127" s="117"/>
      <c r="FE127" s="117"/>
      <c r="FF127" s="117"/>
      <c r="FG127" s="117"/>
      <c r="FH127" s="117"/>
      <c r="FI127" s="117"/>
      <c r="FJ127" s="117"/>
      <c r="FK127" s="117"/>
      <c r="FL127" s="119">
        <f>CJ127-CW127</f>
        <v>18000</v>
      </c>
      <c r="FM127" s="119"/>
      <c r="FN127" s="119"/>
      <c r="FO127" s="119"/>
      <c r="FP127" s="119"/>
      <c r="FQ127" s="119"/>
      <c r="FR127" s="119"/>
      <c r="FS127" s="119"/>
      <c r="FT127" s="119"/>
      <c r="FU127" s="119"/>
      <c r="FV127" s="119"/>
      <c r="FW127" s="119"/>
      <c r="FX127" s="119"/>
    </row>
    <row r="128" spans="1:183" ht="39.75" customHeight="1" x14ac:dyDescent="0.2">
      <c r="A128" s="180" t="s">
        <v>194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78"/>
      <c r="AL128" s="178"/>
      <c r="AM128" s="178"/>
      <c r="AN128" s="178"/>
      <c r="AO128" s="178"/>
      <c r="AP128" s="178"/>
      <c r="AQ128" s="181" t="s">
        <v>44</v>
      </c>
      <c r="AR128" s="181"/>
      <c r="AS128" s="181"/>
      <c r="AT128" s="181"/>
      <c r="AU128" s="181"/>
      <c r="AV128" s="182" t="s">
        <v>44</v>
      </c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1" t="s">
        <v>44</v>
      </c>
      <c r="BI128" s="181"/>
      <c r="BJ128" s="181"/>
      <c r="BK128" s="181"/>
      <c r="BL128" s="181"/>
      <c r="BM128" s="181" t="s">
        <v>44</v>
      </c>
      <c r="BN128" s="181"/>
      <c r="BO128" s="181"/>
      <c r="BP128" s="181"/>
      <c r="BQ128" s="181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4" t="s">
        <v>44</v>
      </c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3"/>
      <c r="CX128" s="183"/>
      <c r="CY128" s="183"/>
      <c r="CZ128" s="183"/>
      <c r="DA128" s="183"/>
      <c r="DB128" s="183"/>
      <c r="DC128" s="183"/>
      <c r="DD128" s="183"/>
      <c r="DE128" s="183"/>
      <c r="DF128" s="183"/>
      <c r="DG128" s="183"/>
      <c r="DH128" s="183"/>
      <c r="DI128" s="183"/>
      <c r="DJ128" s="183"/>
      <c r="DK128" s="183"/>
      <c r="DL128" s="183"/>
      <c r="DM128" s="184" t="s">
        <v>44</v>
      </c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 t="s">
        <v>44</v>
      </c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4" t="s">
        <v>44</v>
      </c>
      <c r="EZ128" s="184"/>
      <c r="FA128" s="184"/>
      <c r="FB128" s="184"/>
      <c r="FC128" s="184"/>
      <c r="FD128" s="184"/>
      <c r="FE128" s="184"/>
      <c r="FF128" s="184"/>
      <c r="FG128" s="184"/>
      <c r="FH128" s="184"/>
      <c r="FI128" s="184"/>
      <c r="FJ128" s="184"/>
      <c r="FK128" s="184"/>
      <c r="FL128" s="185" t="s">
        <v>44</v>
      </c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</row>
    <row r="129" spans="1:183" ht="29.25" customHeight="1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65"/>
      <c r="BS129" s="65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5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5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5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5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5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5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17"/>
      <c r="FZ129" s="17"/>
      <c r="GA129" s="17"/>
    </row>
    <row r="130" spans="1:183" s="15" customFormat="1" ht="12" x14ac:dyDescent="0.2">
      <c r="A130" s="15" t="s">
        <v>195</v>
      </c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H130" s="11" t="s">
        <v>196</v>
      </c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CA130" s="15" t="s">
        <v>197</v>
      </c>
      <c r="CF130" s="15" t="s">
        <v>198</v>
      </c>
    </row>
    <row r="131" spans="1:183" s="15" customFormat="1" ht="12" x14ac:dyDescent="0.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187" t="s">
        <v>199</v>
      </c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H131" s="187" t="s">
        <v>200</v>
      </c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CA131" s="15" t="s">
        <v>201</v>
      </c>
      <c r="CF131" s="15" t="s">
        <v>202</v>
      </c>
      <c r="DC131" s="186"/>
      <c r="DD131" s="186"/>
      <c r="DE131" s="186"/>
      <c r="DF131" s="186"/>
      <c r="DG131" s="186"/>
      <c r="DH131" s="186"/>
      <c r="DI131" s="186"/>
      <c r="DJ131" s="186"/>
      <c r="DK131" s="186"/>
      <c r="DL131" s="186"/>
      <c r="DM131" s="186"/>
      <c r="DN131" s="186"/>
      <c r="DO131" s="186"/>
      <c r="DP131" s="186"/>
      <c r="DS131" s="11" t="s">
        <v>203</v>
      </c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</row>
    <row r="132" spans="1:183" s="15" customFormat="1" ht="11.25" x14ac:dyDescent="0.2">
      <c r="DC132" s="187" t="s">
        <v>199</v>
      </c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67"/>
      <c r="DR132" s="67"/>
      <c r="DS132" s="187" t="s">
        <v>200</v>
      </c>
      <c r="DT132" s="187"/>
      <c r="DU132" s="187"/>
      <c r="DV132" s="187"/>
      <c r="DW132" s="187"/>
      <c r="DX132" s="187"/>
      <c r="DY132" s="187"/>
      <c r="DZ132" s="187"/>
      <c r="EA132" s="187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7"/>
      <c r="EM132" s="187"/>
      <c r="EN132" s="187"/>
      <c r="EO132" s="187"/>
      <c r="EP132" s="187"/>
      <c r="EQ132" s="187"/>
      <c r="ER132" s="187"/>
      <c r="ES132" s="187"/>
    </row>
    <row r="133" spans="1:183" s="15" customFormat="1" ht="12" x14ac:dyDescent="0.2">
      <c r="A133" s="15" t="s">
        <v>204</v>
      </c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H133" s="11" t="s">
        <v>205</v>
      </c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</row>
    <row r="134" spans="1:183" s="15" customFormat="1" ht="7.5" customHeight="1" x14ac:dyDescent="0.2">
      <c r="R134" s="187" t="s">
        <v>199</v>
      </c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67"/>
      <c r="AG134" s="67"/>
      <c r="AH134" s="187" t="s">
        <v>200</v>
      </c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</row>
    <row r="135" spans="1:183" s="15" customFormat="1" ht="6" customHeight="1" x14ac:dyDescent="0.2"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</row>
    <row r="136" spans="1:183" s="15" customFormat="1" ht="24" customHeight="1" x14ac:dyDescent="0.2">
      <c r="A136" s="10" t="s">
        <v>206</v>
      </c>
      <c r="B136" s="10"/>
      <c r="C136" s="188" t="s">
        <v>6</v>
      </c>
      <c r="D136" s="188"/>
      <c r="E136" s="188"/>
      <c r="F136" s="15" t="s">
        <v>206</v>
      </c>
      <c r="I136" s="11" t="s">
        <v>207</v>
      </c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89">
        <v>19</v>
      </c>
      <c r="Z136" s="189"/>
      <c r="AA136" s="189"/>
      <c r="AB136" s="189"/>
      <c r="AC136" s="189"/>
      <c r="AD136" s="15" t="s">
        <v>8</v>
      </c>
      <c r="AM136" s="15">
        <v>6</v>
      </c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</row>
    <row r="137" spans="1:183" ht="3" customHeight="1" x14ac:dyDescent="0.2"/>
  </sheetData>
  <mergeCells count="1562">
    <mergeCell ref="DC132:DP132"/>
    <mergeCell ref="DS132:ES132"/>
    <mergeCell ref="R133:AE133"/>
    <mergeCell ref="AH133:BH133"/>
    <mergeCell ref="R134:AE134"/>
    <mergeCell ref="AH134:BH134"/>
    <mergeCell ref="A136:B136"/>
    <mergeCell ref="C136:E136"/>
    <mergeCell ref="I136:X136"/>
    <mergeCell ref="Y136:AC136"/>
    <mergeCell ref="A128:AJ128"/>
    <mergeCell ref="AK128:AP128"/>
    <mergeCell ref="AQ128:AU128"/>
    <mergeCell ref="AV128:BG128"/>
    <mergeCell ref="BH128:BL128"/>
    <mergeCell ref="BM128:BQ128"/>
    <mergeCell ref="BR128:CI128"/>
    <mergeCell ref="CJ128:CV128"/>
    <mergeCell ref="CW128:DL128"/>
    <mergeCell ref="DM128:DX128"/>
    <mergeCell ref="DY128:EK128"/>
    <mergeCell ref="EL128:EX128"/>
    <mergeCell ref="EY128:FK128"/>
    <mergeCell ref="FL128:FX128"/>
    <mergeCell ref="N130:AE130"/>
    <mergeCell ref="AH130:BH130"/>
    <mergeCell ref="N131:AE131"/>
    <mergeCell ref="AH131:BH131"/>
    <mergeCell ref="DC131:DP131"/>
    <mergeCell ref="DS131:ES131"/>
    <mergeCell ref="A126:AG126"/>
    <mergeCell ref="AQ126:AU126"/>
    <mergeCell ref="AV126:BG126"/>
    <mergeCell ref="BH126:BL126"/>
    <mergeCell ref="BM126:BQ126"/>
    <mergeCell ref="BR126:CD126"/>
    <mergeCell ref="CJ126:CV126"/>
    <mergeCell ref="CW126:DL126"/>
    <mergeCell ref="DM126:DW126"/>
    <mergeCell ref="DY126:EG126"/>
    <mergeCell ref="EL126:EX126"/>
    <mergeCell ref="EY126:FK126"/>
    <mergeCell ref="FL126:FX126"/>
    <mergeCell ref="A127:AJ127"/>
    <mergeCell ref="AK127:AP127"/>
    <mergeCell ref="AQ127:AU127"/>
    <mergeCell ref="AV127:BG127"/>
    <mergeCell ref="BH127:BL127"/>
    <mergeCell ref="BM127:BQ127"/>
    <mergeCell ref="BR127:CI127"/>
    <mergeCell ref="CJ127:CV127"/>
    <mergeCell ref="CW127:DL127"/>
    <mergeCell ref="DM127:DX127"/>
    <mergeCell ref="DY127:EK127"/>
    <mergeCell ref="EL127:EX127"/>
    <mergeCell ref="EY127:FK127"/>
    <mergeCell ref="FL127:FX127"/>
    <mergeCell ref="A124:AJ124"/>
    <mergeCell ref="AK124:AP124"/>
    <mergeCell ref="AQ124:AU124"/>
    <mergeCell ref="AV124:BG124"/>
    <mergeCell ref="BH124:BL124"/>
    <mergeCell ref="BM124:BQ124"/>
    <mergeCell ref="BR124:CI124"/>
    <mergeCell ref="CJ124:CV124"/>
    <mergeCell ref="CW124:DL124"/>
    <mergeCell ref="DM124:DX124"/>
    <mergeCell ref="DY124:EK124"/>
    <mergeCell ref="EL124:EX124"/>
    <mergeCell ref="EY124:FK124"/>
    <mergeCell ref="FL124:FX124"/>
    <mergeCell ref="A125:AJ125"/>
    <mergeCell ref="AK125:AP125"/>
    <mergeCell ref="AQ125:AU125"/>
    <mergeCell ref="AV125:BG125"/>
    <mergeCell ref="BH125:BL125"/>
    <mergeCell ref="BM125:BQ125"/>
    <mergeCell ref="BR125:CI125"/>
    <mergeCell ref="CJ125:CV125"/>
    <mergeCell ref="CW125:DL125"/>
    <mergeCell ref="DM125:DX125"/>
    <mergeCell ref="DY125:EK125"/>
    <mergeCell ref="EL125:EX125"/>
    <mergeCell ref="EY125:FK125"/>
    <mergeCell ref="FL125:FX125"/>
    <mergeCell ref="A122:AJ122"/>
    <mergeCell ref="AK122:AP122"/>
    <mergeCell ref="AQ122:AU122"/>
    <mergeCell ref="AV122:BG122"/>
    <mergeCell ref="BH122:BL122"/>
    <mergeCell ref="BM122:BQ122"/>
    <mergeCell ref="BR122:CI122"/>
    <mergeCell ref="CJ122:CV122"/>
    <mergeCell ref="CW122:DL122"/>
    <mergeCell ref="DM122:DX122"/>
    <mergeCell ref="DY122:EK122"/>
    <mergeCell ref="EL122:EX122"/>
    <mergeCell ref="EY122:FK122"/>
    <mergeCell ref="FL122:FX122"/>
    <mergeCell ref="A123:AG123"/>
    <mergeCell ref="AQ123:AU123"/>
    <mergeCell ref="AV123:BG123"/>
    <mergeCell ref="BH123:BL123"/>
    <mergeCell ref="BM123:BQ123"/>
    <mergeCell ref="BR123:CD123"/>
    <mergeCell ref="CJ123:CV123"/>
    <mergeCell ref="CW123:DL123"/>
    <mergeCell ref="DM123:DW123"/>
    <mergeCell ref="DY123:EG123"/>
    <mergeCell ref="EL123:EX123"/>
    <mergeCell ref="EY123:FK123"/>
    <mergeCell ref="FL123:FX123"/>
    <mergeCell ref="A120:AJ120"/>
    <mergeCell ref="AQ120:AU120"/>
    <mergeCell ref="AV120:BG120"/>
    <mergeCell ref="BH120:BL120"/>
    <mergeCell ref="BM120:BQ120"/>
    <mergeCell ref="BR120:CD120"/>
    <mergeCell ref="CJ120:CV120"/>
    <mergeCell ref="CW120:DL120"/>
    <mergeCell ref="DM120:DW120"/>
    <mergeCell ref="DY120:EG120"/>
    <mergeCell ref="EL120:EX120"/>
    <mergeCell ref="EY120:FK120"/>
    <mergeCell ref="FL120:FX120"/>
    <mergeCell ref="A121:AJ121"/>
    <mergeCell ref="AK121:AP121"/>
    <mergeCell ref="AQ121:AU121"/>
    <mergeCell ref="AV121:BG121"/>
    <mergeCell ref="BH121:BL121"/>
    <mergeCell ref="BM121:BQ121"/>
    <mergeCell ref="BR121:CI121"/>
    <mergeCell ref="CJ121:CV121"/>
    <mergeCell ref="CW121:DL121"/>
    <mergeCell ref="DM121:DX121"/>
    <mergeCell ref="DY121:EK121"/>
    <mergeCell ref="EL121:EX121"/>
    <mergeCell ref="EY121:FK121"/>
    <mergeCell ref="FL121:FX121"/>
    <mergeCell ref="A118:AJ118"/>
    <mergeCell ref="AQ118:AU118"/>
    <mergeCell ref="AV118:BG118"/>
    <mergeCell ref="BH118:BL118"/>
    <mergeCell ref="BM118:BQ118"/>
    <mergeCell ref="BR118:CD118"/>
    <mergeCell ref="CJ118:CV118"/>
    <mergeCell ref="CW118:DL118"/>
    <mergeCell ref="DM118:DW118"/>
    <mergeCell ref="DY118:EG118"/>
    <mergeCell ref="EL118:EX118"/>
    <mergeCell ref="EY118:FK118"/>
    <mergeCell ref="FL118:FX118"/>
    <mergeCell ref="A119:AJ119"/>
    <mergeCell ref="AQ119:AU119"/>
    <mergeCell ref="AV119:BG119"/>
    <mergeCell ref="BH119:BL119"/>
    <mergeCell ref="BM119:BQ119"/>
    <mergeCell ref="BR119:CD119"/>
    <mergeCell ref="CJ119:CV119"/>
    <mergeCell ref="CW119:DL119"/>
    <mergeCell ref="DM119:DW119"/>
    <mergeCell ref="DY119:EG119"/>
    <mergeCell ref="EL119:EX119"/>
    <mergeCell ref="EY119:FK119"/>
    <mergeCell ref="FL119:FX119"/>
    <mergeCell ref="A116:AJ116"/>
    <mergeCell ref="AQ116:AU116"/>
    <mergeCell ref="AV116:BG116"/>
    <mergeCell ref="BH116:BL116"/>
    <mergeCell ref="BM116:BQ116"/>
    <mergeCell ref="BR116:CD116"/>
    <mergeCell ref="CJ116:CV116"/>
    <mergeCell ref="CW116:DL116"/>
    <mergeCell ref="DM116:DW116"/>
    <mergeCell ref="DY116:EG116"/>
    <mergeCell ref="EL116:EX116"/>
    <mergeCell ref="EY116:FK116"/>
    <mergeCell ref="FL116:FX116"/>
    <mergeCell ref="A117:AG117"/>
    <mergeCell ref="AQ117:AU117"/>
    <mergeCell ref="AV117:BG117"/>
    <mergeCell ref="BH117:BL117"/>
    <mergeCell ref="BM117:BQ117"/>
    <mergeCell ref="BR117:CD117"/>
    <mergeCell ref="CJ117:CV117"/>
    <mergeCell ref="CW117:DL117"/>
    <mergeCell ref="DM117:DW117"/>
    <mergeCell ref="DY117:EG117"/>
    <mergeCell ref="EL117:EX117"/>
    <mergeCell ref="EY117:FK117"/>
    <mergeCell ref="FL117:FX117"/>
    <mergeCell ref="A114:AG114"/>
    <mergeCell ref="AQ114:AU114"/>
    <mergeCell ref="AV114:BG114"/>
    <mergeCell ref="BH114:BL114"/>
    <mergeCell ref="BM114:BQ114"/>
    <mergeCell ref="BR114:CD114"/>
    <mergeCell ref="CJ114:CV114"/>
    <mergeCell ref="CW114:DL114"/>
    <mergeCell ref="DM114:DW114"/>
    <mergeCell ref="DY114:EG114"/>
    <mergeCell ref="EL114:EX114"/>
    <mergeCell ref="EY114:FK114"/>
    <mergeCell ref="FL114:FX114"/>
    <mergeCell ref="A115:AG115"/>
    <mergeCell ref="AQ115:AU115"/>
    <mergeCell ref="AV115:BG115"/>
    <mergeCell ref="BH115:BL115"/>
    <mergeCell ref="BM115:BQ115"/>
    <mergeCell ref="BR115:CD115"/>
    <mergeCell ref="CJ115:CV115"/>
    <mergeCell ref="CW115:DL115"/>
    <mergeCell ref="DM115:DW115"/>
    <mergeCell ref="DY115:EG115"/>
    <mergeCell ref="EL115:EX115"/>
    <mergeCell ref="EY115:FK115"/>
    <mergeCell ref="FL115:FX115"/>
    <mergeCell ref="A112:AJ112"/>
    <mergeCell ref="AK112:AP112"/>
    <mergeCell ref="AQ112:AU112"/>
    <mergeCell ref="AV112:BG112"/>
    <mergeCell ref="BH112:BL112"/>
    <mergeCell ref="BM112:BQ112"/>
    <mergeCell ref="BR112:CI112"/>
    <mergeCell ref="CJ112:CV112"/>
    <mergeCell ref="CW112:DL112"/>
    <mergeCell ref="DM112:DX112"/>
    <mergeCell ref="DY112:EK112"/>
    <mergeCell ref="EL112:EX112"/>
    <mergeCell ref="EY112:FK112"/>
    <mergeCell ref="FL112:FX112"/>
    <mergeCell ref="A113:AJ113"/>
    <mergeCell ref="AK113:AP113"/>
    <mergeCell ref="AQ113:AU113"/>
    <mergeCell ref="AV113:BG113"/>
    <mergeCell ref="BH113:BL113"/>
    <mergeCell ref="BM113:BQ113"/>
    <mergeCell ref="BR113:CI113"/>
    <mergeCell ref="CJ113:CV113"/>
    <mergeCell ref="CW113:DL113"/>
    <mergeCell ref="DM113:DX113"/>
    <mergeCell ref="DY113:EK113"/>
    <mergeCell ref="EL113:EX113"/>
    <mergeCell ref="EY113:FK113"/>
    <mergeCell ref="FL113:FX113"/>
    <mergeCell ref="A110:AJ110"/>
    <mergeCell ref="AK110:AP110"/>
    <mergeCell ref="AQ110:AU110"/>
    <mergeCell ref="AV110:BG110"/>
    <mergeCell ref="BH110:BL110"/>
    <mergeCell ref="BM110:BQ110"/>
    <mergeCell ref="BR110:CI110"/>
    <mergeCell ref="CJ110:CV110"/>
    <mergeCell ref="CW110:DL110"/>
    <mergeCell ref="DM110:DX110"/>
    <mergeCell ref="DY110:EK110"/>
    <mergeCell ref="EL110:EX110"/>
    <mergeCell ref="EY110:FK110"/>
    <mergeCell ref="FL110:FX110"/>
    <mergeCell ref="A111:AJ111"/>
    <mergeCell ref="AQ111:AU111"/>
    <mergeCell ref="AV111:BG111"/>
    <mergeCell ref="BH111:BL111"/>
    <mergeCell ref="BM111:BQ111"/>
    <mergeCell ref="BR111:CD111"/>
    <mergeCell ref="CJ111:CV111"/>
    <mergeCell ref="CW111:DL111"/>
    <mergeCell ref="DM111:DW111"/>
    <mergeCell ref="DY111:EG111"/>
    <mergeCell ref="EL111:EX111"/>
    <mergeCell ref="EY111:FK111"/>
    <mergeCell ref="FL111:FX111"/>
    <mergeCell ref="A108:AJ108"/>
    <mergeCell ref="AQ108:AU108"/>
    <mergeCell ref="AV108:BG108"/>
    <mergeCell ref="BH108:BL108"/>
    <mergeCell ref="BM108:BQ108"/>
    <mergeCell ref="BR108:CD108"/>
    <mergeCell ref="CJ108:CV108"/>
    <mergeCell ref="CW108:DL108"/>
    <mergeCell ref="DM108:DW108"/>
    <mergeCell ref="DY108:EG108"/>
    <mergeCell ref="EL108:EX108"/>
    <mergeCell ref="EY108:FK108"/>
    <mergeCell ref="FL108:FX108"/>
    <mergeCell ref="A109:AJ109"/>
    <mergeCell ref="AK109:AP109"/>
    <mergeCell ref="AQ109:AU109"/>
    <mergeCell ref="AV109:BG109"/>
    <mergeCell ref="BH109:BL109"/>
    <mergeCell ref="BM109:BQ109"/>
    <mergeCell ref="BR109:CI109"/>
    <mergeCell ref="CJ109:CV109"/>
    <mergeCell ref="CW109:DL109"/>
    <mergeCell ref="DM109:DX109"/>
    <mergeCell ref="DY109:EK109"/>
    <mergeCell ref="EL109:EX109"/>
    <mergeCell ref="EY109:FK109"/>
    <mergeCell ref="FL109:FX109"/>
    <mergeCell ref="A106:AJ106"/>
    <mergeCell ref="AQ106:AU106"/>
    <mergeCell ref="AV106:BG106"/>
    <mergeCell ref="BH106:BL106"/>
    <mergeCell ref="BM106:BQ106"/>
    <mergeCell ref="BR106:CD106"/>
    <mergeCell ref="CJ106:CV106"/>
    <mergeCell ref="CW106:DL106"/>
    <mergeCell ref="DM106:DW106"/>
    <mergeCell ref="DY106:EG106"/>
    <mergeCell ref="EL106:EX106"/>
    <mergeCell ref="EY106:FK106"/>
    <mergeCell ref="FL106:FX106"/>
    <mergeCell ref="A107:AJ107"/>
    <mergeCell ref="AQ107:AU107"/>
    <mergeCell ref="AV107:BG107"/>
    <mergeCell ref="BH107:BL107"/>
    <mergeCell ref="BM107:BQ107"/>
    <mergeCell ref="BR107:CD107"/>
    <mergeCell ref="CJ107:CV107"/>
    <mergeCell ref="CW107:DL107"/>
    <mergeCell ref="DM107:DW107"/>
    <mergeCell ref="DY107:EG107"/>
    <mergeCell ref="EL107:EX107"/>
    <mergeCell ref="EY107:FK107"/>
    <mergeCell ref="FL107:FX107"/>
    <mergeCell ref="A104:AJ104"/>
    <mergeCell ref="AQ104:AU104"/>
    <mergeCell ref="AV104:BG104"/>
    <mergeCell ref="BH104:BL104"/>
    <mergeCell ref="BM104:BQ104"/>
    <mergeCell ref="BR104:CD104"/>
    <mergeCell ref="CJ104:CV104"/>
    <mergeCell ref="CW104:DL104"/>
    <mergeCell ref="DM104:DW104"/>
    <mergeCell ref="DY104:EG104"/>
    <mergeCell ref="EL104:EX104"/>
    <mergeCell ref="EY104:FK104"/>
    <mergeCell ref="FL104:FX104"/>
    <mergeCell ref="A105:AJ105"/>
    <mergeCell ref="AQ105:AU105"/>
    <mergeCell ref="AV105:BG105"/>
    <mergeCell ref="BH105:BL105"/>
    <mergeCell ref="BM105:BQ105"/>
    <mergeCell ref="BR105:CD105"/>
    <mergeCell ref="CJ105:CV105"/>
    <mergeCell ref="CW105:DL105"/>
    <mergeCell ref="DM105:DW105"/>
    <mergeCell ref="DY105:EG105"/>
    <mergeCell ref="EL105:EX105"/>
    <mergeCell ref="EY105:FK105"/>
    <mergeCell ref="FL105:FX105"/>
    <mergeCell ref="A102:AJ102"/>
    <mergeCell ref="AQ102:AU102"/>
    <mergeCell ref="AV102:BG102"/>
    <mergeCell ref="BH102:BL102"/>
    <mergeCell ref="BM102:BQ102"/>
    <mergeCell ref="BR102:CD102"/>
    <mergeCell ref="CJ102:CV102"/>
    <mergeCell ref="CW102:DL102"/>
    <mergeCell ref="DM102:DW102"/>
    <mergeCell ref="DY102:EG102"/>
    <mergeCell ref="EL102:EX102"/>
    <mergeCell ref="EY102:FK102"/>
    <mergeCell ref="FL102:FX102"/>
    <mergeCell ref="A103:AJ103"/>
    <mergeCell ref="AQ103:AU103"/>
    <mergeCell ref="AV103:BG103"/>
    <mergeCell ref="BH103:BL103"/>
    <mergeCell ref="BM103:BQ103"/>
    <mergeCell ref="BR103:CD103"/>
    <mergeCell ref="CJ103:CV103"/>
    <mergeCell ref="CW103:DL103"/>
    <mergeCell ref="DM103:DW103"/>
    <mergeCell ref="DY103:EG103"/>
    <mergeCell ref="EL103:EX103"/>
    <mergeCell ref="EY103:FK103"/>
    <mergeCell ref="FL103:FX103"/>
    <mergeCell ref="A100:AJ100"/>
    <mergeCell ref="AQ100:AU100"/>
    <mergeCell ref="AV100:BG100"/>
    <mergeCell ref="BH100:BL100"/>
    <mergeCell ref="BM100:BQ100"/>
    <mergeCell ref="BR100:CD100"/>
    <mergeCell ref="CJ100:CV100"/>
    <mergeCell ref="CW100:DL100"/>
    <mergeCell ref="DM100:DW100"/>
    <mergeCell ref="DY100:EG100"/>
    <mergeCell ref="EL100:EX100"/>
    <mergeCell ref="EY100:FK100"/>
    <mergeCell ref="FL100:FX100"/>
    <mergeCell ref="A101:AJ101"/>
    <mergeCell ref="AQ101:AU101"/>
    <mergeCell ref="AV101:BG101"/>
    <mergeCell ref="BH101:BL101"/>
    <mergeCell ref="BM101:BQ101"/>
    <mergeCell ref="BR101:CD101"/>
    <mergeCell ref="CJ101:CV101"/>
    <mergeCell ref="CW101:DL101"/>
    <mergeCell ref="DM101:DW101"/>
    <mergeCell ref="DY101:EG101"/>
    <mergeCell ref="EL101:EX101"/>
    <mergeCell ref="EY101:FK101"/>
    <mergeCell ref="FL101:FX101"/>
    <mergeCell ref="A98:AJ98"/>
    <mergeCell ref="AQ98:AU98"/>
    <mergeCell ref="AV98:BG98"/>
    <mergeCell ref="BH98:BL98"/>
    <mergeCell ref="BM98:BQ98"/>
    <mergeCell ref="BR98:CD98"/>
    <mergeCell ref="CJ98:CV98"/>
    <mergeCell ref="CW98:DL98"/>
    <mergeCell ref="DM98:DW98"/>
    <mergeCell ref="DY98:EG98"/>
    <mergeCell ref="EL98:EX98"/>
    <mergeCell ref="EY98:FK98"/>
    <mergeCell ref="FL98:FX98"/>
    <mergeCell ref="A99:AJ99"/>
    <mergeCell ref="AQ99:AU99"/>
    <mergeCell ref="AV99:BG99"/>
    <mergeCell ref="BH99:BL99"/>
    <mergeCell ref="BM99:BQ99"/>
    <mergeCell ref="BR99:CD99"/>
    <mergeCell ref="CJ99:CV99"/>
    <mergeCell ref="CW99:DL99"/>
    <mergeCell ref="DM99:DW99"/>
    <mergeCell ref="DY99:EG99"/>
    <mergeCell ref="EL99:EX99"/>
    <mergeCell ref="EY99:FK99"/>
    <mergeCell ref="FL99:FX99"/>
    <mergeCell ref="A96:AJ96"/>
    <mergeCell ref="AQ96:AU96"/>
    <mergeCell ref="AV96:BG96"/>
    <mergeCell ref="BH96:BL96"/>
    <mergeCell ref="BM96:BQ96"/>
    <mergeCell ref="BR96:CD96"/>
    <mergeCell ref="CJ96:CV96"/>
    <mergeCell ref="CW96:DL96"/>
    <mergeCell ref="DM96:DW96"/>
    <mergeCell ref="DY96:EG96"/>
    <mergeCell ref="EL96:EX96"/>
    <mergeCell ref="EY96:FK96"/>
    <mergeCell ref="FL96:FX96"/>
    <mergeCell ref="A97:AG97"/>
    <mergeCell ref="AQ97:AU97"/>
    <mergeCell ref="AV97:BG97"/>
    <mergeCell ref="BH97:BL97"/>
    <mergeCell ref="BM97:BQ97"/>
    <mergeCell ref="BR97:CD97"/>
    <mergeCell ref="CJ97:CV97"/>
    <mergeCell ref="CW97:DL97"/>
    <mergeCell ref="DM97:DW97"/>
    <mergeCell ref="DY97:EG97"/>
    <mergeCell ref="EL97:EX97"/>
    <mergeCell ref="EY97:FK97"/>
    <mergeCell ref="FL97:FX97"/>
    <mergeCell ref="A94:AG94"/>
    <mergeCell ref="AQ94:AU94"/>
    <mergeCell ref="AV94:BG94"/>
    <mergeCell ref="BH94:BL94"/>
    <mergeCell ref="BM94:BQ94"/>
    <mergeCell ref="BR94:CD94"/>
    <mergeCell ref="CJ94:CV94"/>
    <mergeCell ref="CW94:DL94"/>
    <mergeCell ref="DM94:DW94"/>
    <mergeCell ref="DY94:EG94"/>
    <mergeCell ref="EL94:EX94"/>
    <mergeCell ref="EY94:FK94"/>
    <mergeCell ref="FL94:FX94"/>
    <mergeCell ref="A95:AJ95"/>
    <mergeCell ref="AQ95:AU95"/>
    <mergeCell ref="AV95:BG95"/>
    <mergeCell ref="BH95:BL95"/>
    <mergeCell ref="BM95:BQ95"/>
    <mergeCell ref="BR95:CD95"/>
    <mergeCell ref="CJ95:CV95"/>
    <mergeCell ref="CW95:DL95"/>
    <mergeCell ref="DM95:DW95"/>
    <mergeCell ref="DY95:EG95"/>
    <mergeCell ref="EL95:EX95"/>
    <mergeCell ref="EY95:FK95"/>
    <mergeCell ref="FL95:FX95"/>
    <mergeCell ref="A92:AJ92"/>
    <mergeCell ref="AQ92:AU92"/>
    <mergeCell ref="AV92:BG92"/>
    <mergeCell ref="BH92:BL92"/>
    <mergeCell ref="BM92:BQ92"/>
    <mergeCell ref="BR92:CD92"/>
    <mergeCell ref="CJ92:CV92"/>
    <mergeCell ref="CW92:DL92"/>
    <mergeCell ref="DM92:DW92"/>
    <mergeCell ref="DY92:EG92"/>
    <mergeCell ref="EL92:EX92"/>
    <mergeCell ref="EY92:FK92"/>
    <mergeCell ref="FL92:FX92"/>
    <mergeCell ref="A93:AJ93"/>
    <mergeCell ref="AQ93:AU93"/>
    <mergeCell ref="AV93:BG93"/>
    <mergeCell ref="BH93:BL93"/>
    <mergeCell ref="BM93:BQ93"/>
    <mergeCell ref="BR93:CD93"/>
    <mergeCell ref="CJ93:CV93"/>
    <mergeCell ref="CW93:DL93"/>
    <mergeCell ref="DM93:DW93"/>
    <mergeCell ref="DY93:EG93"/>
    <mergeCell ref="EL93:EX93"/>
    <mergeCell ref="EY93:FK93"/>
    <mergeCell ref="FL93:FX93"/>
    <mergeCell ref="A90:AJ90"/>
    <mergeCell ref="AQ90:AU90"/>
    <mergeCell ref="AV90:BG90"/>
    <mergeCell ref="BH90:BL90"/>
    <mergeCell ref="BM90:BQ90"/>
    <mergeCell ref="BR90:CD90"/>
    <mergeCell ref="CJ90:CV90"/>
    <mergeCell ref="CW90:DL90"/>
    <mergeCell ref="DM90:DW90"/>
    <mergeCell ref="DY90:EG90"/>
    <mergeCell ref="EL90:EX90"/>
    <mergeCell ref="EY90:FK90"/>
    <mergeCell ref="FL90:FX90"/>
    <mergeCell ref="A91:AJ91"/>
    <mergeCell ref="AQ91:AU91"/>
    <mergeCell ref="AV91:BG91"/>
    <mergeCell ref="BH91:BL91"/>
    <mergeCell ref="BM91:BQ91"/>
    <mergeCell ref="BR91:CD91"/>
    <mergeCell ref="CJ91:CV91"/>
    <mergeCell ref="CW91:DL91"/>
    <mergeCell ref="DM91:DW91"/>
    <mergeCell ref="DY91:EG91"/>
    <mergeCell ref="EL91:EX91"/>
    <mergeCell ref="EY91:FK91"/>
    <mergeCell ref="FL91:FX91"/>
    <mergeCell ref="A88:AJ88"/>
    <mergeCell ref="AK88:AP88"/>
    <mergeCell ref="AQ88:AU88"/>
    <mergeCell ref="AV88:BG88"/>
    <mergeCell ref="BH88:BL88"/>
    <mergeCell ref="BM88:BQ88"/>
    <mergeCell ref="BR88:CI88"/>
    <mergeCell ref="CJ88:CV88"/>
    <mergeCell ref="CW88:DL88"/>
    <mergeCell ref="DM88:DX88"/>
    <mergeCell ref="DY88:EK88"/>
    <mergeCell ref="EL88:EX88"/>
    <mergeCell ref="EY88:FK88"/>
    <mergeCell ref="FL88:FX88"/>
    <mergeCell ref="A89:AG89"/>
    <mergeCell ref="AQ89:AU89"/>
    <mergeCell ref="AV89:BG89"/>
    <mergeCell ref="BH89:BL89"/>
    <mergeCell ref="BM89:BQ89"/>
    <mergeCell ref="BR89:CD89"/>
    <mergeCell ref="CJ89:CV89"/>
    <mergeCell ref="CW89:DL89"/>
    <mergeCell ref="DM89:DW89"/>
    <mergeCell ref="DY89:EG89"/>
    <mergeCell ref="EL89:EX89"/>
    <mergeCell ref="EY89:FK89"/>
    <mergeCell ref="FL89:FX89"/>
    <mergeCell ref="A86:AJ86"/>
    <mergeCell ref="AQ86:AU86"/>
    <mergeCell ref="AV86:BG86"/>
    <mergeCell ref="BH86:BL86"/>
    <mergeCell ref="BM86:BQ86"/>
    <mergeCell ref="BR86:CD86"/>
    <mergeCell ref="CJ86:CV86"/>
    <mergeCell ref="CW86:DL86"/>
    <mergeCell ref="DM86:DW86"/>
    <mergeCell ref="DY86:EG86"/>
    <mergeCell ref="EL86:EX86"/>
    <mergeCell ref="EY86:FK86"/>
    <mergeCell ref="FL86:FX86"/>
    <mergeCell ref="A87:AJ87"/>
    <mergeCell ref="AK87:AP87"/>
    <mergeCell ref="AQ87:AU87"/>
    <mergeCell ref="AV87:BG87"/>
    <mergeCell ref="BH87:BL87"/>
    <mergeCell ref="BM87:BQ87"/>
    <mergeCell ref="BR87:CI87"/>
    <mergeCell ref="CJ87:CV87"/>
    <mergeCell ref="CW87:DL87"/>
    <mergeCell ref="DM87:DX87"/>
    <mergeCell ref="DY87:EK87"/>
    <mergeCell ref="EL87:EX87"/>
    <mergeCell ref="EY87:FK87"/>
    <mergeCell ref="FL87:FX87"/>
    <mergeCell ref="A84:AJ84"/>
    <mergeCell ref="AK84:AP84"/>
    <mergeCell ref="AQ84:AU84"/>
    <mergeCell ref="AV84:BG84"/>
    <mergeCell ref="BH84:BL84"/>
    <mergeCell ref="BM84:BQ84"/>
    <mergeCell ref="BR84:CI84"/>
    <mergeCell ref="CJ84:CV84"/>
    <mergeCell ref="CW84:DL84"/>
    <mergeCell ref="DM84:DX84"/>
    <mergeCell ref="DY84:EK84"/>
    <mergeCell ref="EL84:EX84"/>
    <mergeCell ref="EY84:FK84"/>
    <mergeCell ref="FL84:FX84"/>
    <mergeCell ref="A85:AJ85"/>
    <mergeCell ref="AK85:AP85"/>
    <mergeCell ref="AQ85:AU85"/>
    <mergeCell ref="AV85:BG85"/>
    <mergeCell ref="BH85:BL85"/>
    <mergeCell ref="BM85:BQ85"/>
    <mergeCell ref="BR85:CI85"/>
    <mergeCell ref="CJ85:CV85"/>
    <mergeCell ref="CW85:DL85"/>
    <mergeCell ref="DM85:DX85"/>
    <mergeCell ref="DY85:EK85"/>
    <mergeCell ref="EL85:EX85"/>
    <mergeCell ref="EY85:FK85"/>
    <mergeCell ref="FL85:FX85"/>
    <mergeCell ref="A82:AJ82"/>
    <mergeCell ref="AQ82:AU82"/>
    <mergeCell ref="AV82:BG82"/>
    <mergeCell ref="BH82:BL82"/>
    <mergeCell ref="BM82:BQ82"/>
    <mergeCell ref="BR82:CD82"/>
    <mergeCell ref="CJ82:CV82"/>
    <mergeCell ref="CW82:DL82"/>
    <mergeCell ref="DM82:DW82"/>
    <mergeCell ref="DY82:EG82"/>
    <mergeCell ref="EL82:EX82"/>
    <mergeCell ref="EY82:FK82"/>
    <mergeCell ref="FL82:FX82"/>
    <mergeCell ref="A83:AG83"/>
    <mergeCell ref="AQ83:AU83"/>
    <mergeCell ref="AV83:BG83"/>
    <mergeCell ref="BH83:BL83"/>
    <mergeCell ref="BM83:BQ83"/>
    <mergeCell ref="BR83:CD83"/>
    <mergeCell ref="CJ83:CV83"/>
    <mergeCell ref="CW83:DL83"/>
    <mergeCell ref="DM83:DW83"/>
    <mergeCell ref="DY83:EK83"/>
    <mergeCell ref="EL83:EX83"/>
    <mergeCell ref="EY83:FK83"/>
    <mergeCell ref="FL83:FX83"/>
    <mergeCell ref="A80:AG80"/>
    <mergeCell ref="AQ80:AU80"/>
    <mergeCell ref="AV80:BG80"/>
    <mergeCell ref="BH80:BL80"/>
    <mergeCell ref="BM80:BQ80"/>
    <mergeCell ref="BR80:CD80"/>
    <mergeCell ref="CJ80:CV80"/>
    <mergeCell ref="CW80:DL80"/>
    <mergeCell ref="DM80:DW80"/>
    <mergeCell ref="DY80:EG80"/>
    <mergeCell ref="EL80:EX80"/>
    <mergeCell ref="EY80:FK80"/>
    <mergeCell ref="FL80:FX80"/>
    <mergeCell ref="A81:AG81"/>
    <mergeCell ref="AQ81:AU81"/>
    <mergeCell ref="AV81:BG81"/>
    <mergeCell ref="BH81:BL81"/>
    <mergeCell ref="BM81:BQ81"/>
    <mergeCell ref="BR81:CD81"/>
    <mergeCell ref="CJ81:CV81"/>
    <mergeCell ref="CW81:DL81"/>
    <mergeCell ref="DM81:DW81"/>
    <mergeCell ref="DY81:EG81"/>
    <mergeCell ref="EL81:EX81"/>
    <mergeCell ref="EY81:FK81"/>
    <mergeCell ref="FL81:FX81"/>
    <mergeCell ref="A78:AJ78"/>
    <mergeCell ref="AQ78:AU78"/>
    <mergeCell ref="AV78:BG78"/>
    <mergeCell ref="BH78:BL78"/>
    <mergeCell ref="BM78:BQ78"/>
    <mergeCell ref="BR78:CI78"/>
    <mergeCell ref="CJ78:CV78"/>
    <mergeCell ref="CW78:DL78"/>
    <mergeCell ref="DM78:DX78"/>
    <mergeCell ref="DY78:EK78"/>
    <mergeCell ref="EL78:EX78"/>
    <mergeCell ref="EY78:FK78"/>
    <mergeCell ref="FL78:FX78"/>
    <mergeCell ref="A79:AJ79"/>
    <mergeCell ref="AQ79:AU79"/>
    <mergeCell ref="AV79:BG79"/>
    <mergeCell ref="BH79:BL79"/>
    <mergeCell ref="BM79:BQ79"/>
    <mergeCell ref="BR79:CI79"/>
    <mergeCell ref="CJ79:CV79"/>
    <mergeCell ref="CW79:DL79"/>
    <mergeCell ref="DM79:DX79"/>
    <mergeCell ref="DY79:EK79"/>
    <mergeCell ref="EL79:EX79"/>
    <mergeCell ref="EY79:FK79"/>
    <mergeCell ref="FL79:FX79"/>
    <mergeCell ref="A76:AG76"/>
    <mergeCell ref="AQ76:AU76"/>
    <mergeCell ref="AV76:BG76"/>
    <mergeCell ref="BH76:BL76"/>
    <mergeCell ref="BM76:BQ76"/>
    <mergeCell ref="BR76:CD76"/>
    <mergeCell ref="CJ76:CV76"/>
    <mergeCell ref="CW76:DL76"/>
    <mergeCell ref="DM76:DW76"/>
    <mergeCell ref="DY76:EG76"/>
    <mergeCell ref="EL76:EX76"/>
    <mergeCell ref="EY76:FK76"/>
    <mergeCell ref="FL76:FX76"/>
    <mergeCell ref="A77:AG77"/>
    <mergeCell ref="AQ77:AU77"/>
    <mergeCell ref="AV77:BG77"/>
    <mergeCell ref="BH77:BL77"/>
    <mergeCell ref="BM77:BQ77"/>
    <mergeCell ref="BR77:CD77"/>
    <mergeCell ref="CJ77:CV77"/>
    <mergeCell ref="CW77:DL77"/>
    <mergeCell ref="DM77:DW77"/>
    <mergeCell ref="DY77:EG77"/>
    <mergeCell ref="EL77:EX77"/>
    <mergeCell ref="EY77:FK77"/>
    <mergeCell ref="FL77:FX77"/>
    <mergeCell ref="A74:AG74"/>
    <mergeCell ref="AQ74:AU74"/>
    <mergeCell ref="AV74:BG74"/>
    <mergeCell ref="BH74:BL74"/>
    <mergeCell ref="BM74:BQ74"/>
    <mergeCell ref="BR74:CD74"/>
    <mergeCell ref="CJ74:CV74"/>
    <mergeCell ref="CW74:DL74"/>
    <mergeCell ref="DM74:DW74"/>
    <mergeCell ref="DY74:EG74"/>
    <mergeCell ref="EL74:EX74"/>
    <mergeCell ref="EY74:FK74"/>
    <mergeCell ref="FL74:FX74"/>
    <mergeCell ref="A75:AG75"/>
    <mergeCell ref="AQ75:AU75"/>
    <mergeCell ref="AV75:BG75"/>
    <mergeCell ref="BH75:BL75"/>
    <mergeCell ref="BM75:BQ75"/>
    <mergeCell ref="BR75:CD75"/>
    <mergeCell ref="CJ75:CV75"/>
    <mergeCell ref="CW75:DL75"/>
    <mergeCell ref="DM75:DW75"/>
    <mergeCell ref="DY75:EG75"/>
    <mergeCell ref="EL75:EX75"/>
    <mergeCell ref="EY75:FK75"/>
    <mergeCell ref="FL75:FX75"/>
    <mergeCell ref="A72:AJ72"/>
    <mergeCell ref="AQ72:AU72"/>
    <mergeCell ref="AV72:BG72"/>
    <mergeCell ref="BH72:BL72"/>
    <mergeCell ref="BM72:BQ72"/>
    <mergeCell ref="BR72:CI72"/>
    <mergeCell ref="CJ72:CV72"/>
    <mergeCell ref="CW72:DL72"/>
    <mergeCell ref="DM72:DX72"/>
    <mergeCell ref="DY72:EK72"/>
    <mergeCell ref="EL72:EX72"/>
    <mergeCell ref="EY72:FK72"/>
    <mergeCell ref="FL72:FX72"/>
    <mergeCell ref="A73:AG73"/>
    <mergeCell ref="AQ73:AU73"/>
    <mergeCell ref="AV73:BG73"/>
    <mergeCell ref="BH73:BL73"/>
    <mergeCell ref="BM73:BQ73"/>
    <mergeCell ref="BR73:CD73"/>
    <mergeCell ref="CJ73:CV73"/>
    <mergeCell ref="CW73:DL73"/>
    <mergeCell ref="DM73:DW73"/>
    <mergeCell ref="DY73:EG73"/>
    <mergeCell ref="EL73:EX73"/>
    <mergeCell ref="EY73:FK73"/>
    <mergeCell ref="FL73:FX73"/>
    <mergeCell ref="A70:AG70"/>
    <mergeCell ref="AQ70:AU70"/>
    <mergeCell ref="AV70:BG70"/>
    <mergeCell ref="BH70:BL70"/>
    <mergeCell ref="BM70:BQ70"/>
    <mergeCell ref="BR70:CD70"/>
    <mergeCell ref="CJ70:CV70"/>
    <mergeCell ref="CW70:DL70"/>
    <mergeCell ref="DM70:DW70"/>
    <mergeCell ref="DY70:EG70"/>
    <mergeCell ref="EL70:EX70"/>
    <mergeCell ref="EY70:FK70"/>
    <mergeCell ref="FL70:FX70"/>
    <mergeCell ref="A71:AJ71"/>
    <mergeCell ref="AQ71:AU71"/>
    <mergeCell ref="AV71:BG71"/>
    <mergeCell ref="BH71:BL71"/>
    <mergeCell ref="BM71:BQ71"/>
    <mergeCell ref="BR71:CI71"/>
    <mergeCell ref="CJ71:CV71"/>
    <mergeCell ref="CW71:DL71"/>
    <mergeCell ref="DM71:DX71"/>
    <mergeCell ref="DY71:EK71"/>
    <mergeCell ref="EL71:EX71"/>
    <mergeCell ref="EY71:FK71"/>
    <mergeCell ref="FL71:FX71"/>
    <mergeCell ref="A68:AG68"/>
    <mergeCell ref="AQ68:AU68"/>
    <mergeCell ref="AV68:BG68"/>
    <mergeCell ref="BH68:BL68"/>
    <mergeCell ref="BM68:BQ68"/>
    <mergeCell ref="BR68:CD68"/>
    <mergeCell ref="CJ68:CV68"/>
    <mergeCell ref="CW68:DL68"/>
    <mergeCell ref="DM68:DW68"/>
    <mergeCell ref="DY68:EG68"/>
    <mergeCell ref="EL68:EX68"/>
    <mergeCell ref="EY68:FK68"/>
    <mergeCell ref="FL68:FX68"/>
    <mergeCell ref="A69:AG69"/>
    <mergeCell ref="AQ69:AU69"/>
    <mergeCell ref="AV69:BG69"/>
    <mergeCell ref="BH69:BL69"/>
    <mergeCell ref="BM69:BQ69"/>
    <mergeCell ref="BR69:CD69"/>
    <mergeCell ref="CJ69:CV69"/>
    <mergeCell ref="CW69:DL69"/>
    <mergeCell ref="DM69:DW69"/>
    <mergeCell ref="DY69:EG69"/>
    <mergeCell ref="EL69:EX69"/>
    <mergeCell ref="EY69:FK69"/>
    <mergeCell ref="FL69:FX69"/>
    <mergeCell ref="A66:AJ66"/>
    <mergeCell ref="AK66:AP66"/>
    <mergeCell ref="AQ66:AU66"/>
    <mergeCell ref="AV66:BG66"/>
    <mergeCell ref="BH66:BL66"/>
    <mergeCell ref="BM66:BQ66"/>
    <mergeCell ref="BR66:CI66"/>
    <mergeCell ref="CJ66:CV66"/>
    <mergeCell ref="CW66:DL66"/>
    <mergeCell ref="DM66:DX66"/>
    <mergeCell ref="DY66:EK66"/>
    <mergeCell ref="EL66:EX66"/>
    <mergeCell ref="EY66:FK66"/>
    <mergeCell ref="FL66:FX66"/>
    <mergeCell ref="A67:AJ67"/>
    <mergeCell ref="AK67:AP67"/>
    <mergeCell ref="AQ67:AU67"/>
    <mergeCell ref="AV67:BG67"/>
    <mergeCell ref="BH67:BL67"/>
    <mergeCell ref="BM67:BQ67"/>
    <mergeCell ref="BR67:CI67"/>
    <mergeCell ref="CJ67:CV67"/>
    <mergeCell ref="CW67:DL67"/>
    <mergeCell ref="DM67:DX67"/>
    <mergeCell ref="DY67:EK67"/>
    <mergeCell ref="EL67:EX67"/>
    <mergeCell ref="EY67:FK67"/>
    <mergeCell ref="FL67:FX67"/>
    <mergeCell ref="A64:AG64"/>
    <mergeCell ref="AQ64:AU64"/>
    <mergeCell ref="AV64:BG64"/>
    <mergeCell ref="BH64:BL64"/>
    <mergeCell ref="BM64:BQ64"/>
    <mergeCell ref="BR64:CD64"/>
    <mergeCell ref="CJ64:CV64"/>
    <mergeCell ref="CW64:DL64"/>
    <mergeCell ref="DM64:DW64"/>
    <mergeCell ref="DY64:EG64"/>
    <mergeCell ref="EL64:EX64"/>
    <mergeCell ref="EY64:FK64"/>
    <mergeCell ref="FL64:FX64"/>
    <mergeCell ref="A65:AG65"/>
    <mergeCell ref="AQ65:AU65"/>
    <mergeCell ref="AV65:BG65"/>
    <mergeCell ref="BH65:BL65"/>
    <mergeCell ref="BM65:BQ65"/>
    <mergeCell ref="BR65:CD65"/>
    <mergeCell ref="CJ65:CV65"/>
    <mergeCell ref="CW65:DL65"/>
    <mergeCell ref="DM65:DW65"/>
    <mergeCell ref="DY65:EG65"/>
    <mergeCell ref="EL65:EX65"/>
    <mergeCell ref="EY65:FK65"/>
    <mergeCell ref="FL65:FX65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A63:AJ63"/>
    <mergeCell ref="AK63:AP63"/>
    <mergeCell ref="AQ63:AU63"/>
    <mergeCell ref="AV63:BG63"/>
    <mergeCell ref="BH63:BL63"/>
    <mergeCell ref="BM63:BQ63"/>
    <mergeCell ref="BR63:CI63"/>
    <mergeCell ref="CJ63:CV63"/>
    <mergeCell ref="CW63:DL63"/>
    <mergeCell ref="DM63:DX63"/>
    <mergeCell ref="DY63:EK63"/>
    <mergeCell ref="EL63:EX63"/>
    <mergeCell ref="EY63:FK63"/>
    <mergeCell ref="FL63:FX63"/>
    <mergeCell ref="A60:AJ60"/>
    <mergeCell ref="AK60:AP60"/>
    <mergeCell ref="AQ60:AU60"/>
    <mergeCell ref="AV60:BG60"/>
    <mergeCell ref="BH60:BL60"/>
    <mergeCell ref="BM60:BQ60"/>
    <mergeCell ref="BR60:CI60"/>
    <mergeCell ref="CJ60:CV60"/>
    <mergeCell ref="CW60:DL60"/>
    <mergeCell ref="DM60:DX60"/>
    <mergeCell ref="DY60:EK60"/>
    <mergeCell ref="EL60:EX60"/>
    <mergeCell ref="EY60:FK60"/>
    <mergeCell ref="FL60:FX60"/>
    <mergeCell ref="A61:AJ61"/>
    <mergeCell ref="AK61:AP61"/>
    <mergeCell ref="AQ61:AU61"/>
    <mergeCell ref="AV61:BG61"/>
    <mergeCell ref="BH61:BL61"/>
    <mergeCell ref="BM61:BQ61"/>
    <mergeCell ref="BR61:CI61"/>
    <mergeCell ref="CJ61:CV61"/>
    <mergeCell ref="CW61:DL61"/>
    <mergeCell ref="DM61:DX61"/>
    <mergeCell ref="DY61:EK61"/>
    <mergeCell ref="EL61:EX61"/>
    <mergeCell ref="EY61:FK61"/>
    <mergeCell ref="FL61:FX61"/>
    <mergeCell ref="A58:AJ58"/>
    <mergeCell ref="AK58:AP58"/>
    <mergeCell ref="AQ58:AU58"/>
    <mergeCell ref="AV58:BG58"/>
    <mergeCell ref="BH58:BL58"/>
    <mergeCell ref="BM58:BQ58"/>
    <mergeCell ref="BR58:CI58"/>
    <mergeCell ref="CJ58:CV58"/>
    <mergeCell ref="CW58:DL58"/>
    <mergeCell ref="DM58:DX58"/>
    <mergeCell ref="DY58:EK58"/>
    <mergeCell ref="EL58:EX58"/>
    <mergeCell ref="EY58:FK58"/>
    <mergeCell ref="FL58:FX58"/>
    <mergeCell ref="A59:AJ59"/>
    <mergeCell ref="AK59:AP59"/>
    <mergeCell ref="AQ59:AU59"/>
    <mergeCell ref="AV59:BG59"/>
    <mergeCell ref="BH59:BL59"/>
    <mergeCell ref="BM59:BQ59"/>
    <mergeCell ref="BR59:CI59"/>
    <mergeCell ref="CJ59:CV59"/>
    <mergeCell ref="CW59:DL59"/>
    <mergeCell ref="DM59:DX59"/>
    <mergeCell ref="DY59:EK59"/>
    <mergeCell ref="EL59:EX59"/>
    <mergeCell ref="EY59:FK59"/>
    <mergeCell ref="FL59:FX59"/>
    <mergeCell ref="A56:AG56"/>
    <mergeCell ref="AQ56:AU56"/>
    <mergeCell ref="AV56:BG56"/>
    <mergeCell ref="BH56:BL56"/>
    <mergeCell ref="BM56:BQ56"/>
    <mergeCell ref="BR56:CD56"/>
    <mergeCell ref="CJ56:CV56"/>
    <mergeCell ref="CW56:DL56"/>
    <mergeCell ref="DM56:DW56"/>
    <mergeCell ref="DY56:EG56"/>
    <mergeCell ref="EL56:EX56"/>
    <mergeCell ref="EY56:FK56"/>
    <mergeCell ref="FL56:FW56"/>
    <mergeCell ref="A57:AJ57"/>
    <mergeCell ref="AK57:AP57"/>
    <mergeCell ref="AQ57:AU57"/>
    <mergeCell ref="AV57:BG57"/>
    <mergeCell ref="BH57:BL57"/>
    <mergeCell ref="BM57:BQ57"/>
    <mergeCell ref="BR57:CI57"/>
    <mergeCell ref="CJ57:CV57"/>
    <mergeCell ref="CW57:DL57"/>
    <mergeCell ref="DM57:DX57"/>
    <mergeCell ref="DY57:EK57"/>
    <mergeCell ref="EL57:EX57"/>
    <mergeCell ref="EY57:FK57"/>
    <mergeCell ref="FL57:FX57"/>
    <mergeCell ref="A54:AG54"/>
    <mergeCell ref="AQ54:AU54"/>
    <mergeCell ref="AV54:BG54"/>
    <mergeCell ref="BH54:BL54"/>
    <mergeCell ref="BM54:BQ54"/>
    <mergeCell ref="BR54:CI54"/>
    <mergeCell ref="CJ54:CV54"/>
    <mergeCell ref="CW54:DL54"/>
    <mergeCell ref="DM54:DX54"/>
    <mergeCell ref="DY54:EK54"/>
    <mergeCell ref="EL54:EX54"/>
    <mergeCell ref="EY54:FK54"/>
    <mergeCell ref="FL54:FX54"/>
    <mergeCell ref="A55:AG55"/>
    <mergeCell ref="AQ55:AU55"/>
    <mergeCell ref="AV55:BG55"/>
    <mergeCell ref="BH55:BL55"/>
    <mergeCell ref="BM55:BQ55"/>
    <mergeCell ref="BR55:CD55"/>
    <mergeCell ref="CJ55:CV55"/>
    <mergeCell ref="CW55:DL55"/>
    <mergeCell ref="DM55:DW55"/>
    <mergeCell ref="DY55:EG55"/>
    <mergeCell ref="EL55:EX55"/>
    <mergeCell ref="EY55:FK55"/>
    <mergeCell ref="FL55:FW55"/>
    <mergeCell ref="A52:AG52"/>
    <mergeCell ref="AQ52:AU52"/>
    <mergeCell ref="AV52:BG52"/>
    <mergeCell ref="BH52:BL52"/>
    <mergeCell ref="BM52:BQ52"/>
    <mergeCell ref="BR52:CD52"/>
    <mergeCell ref="CJ52:CV52"/>
    <mergeCell ref="CW52:DL52"/>
    <mergeCell ref="DM52:DW52"/>
    <mergeCell ref="DY52:EG52"/>
    <mergeCell ref="EL52:EX52"/>
    <mergeCell ref="EY52:FK52"/>
    <mergeCell ref="FL52:FW52"/>
    <mergeCell ref="A53:AJ53"/>
    <mergeCell ref="AK53:AP53"/>
    <mergeCell ref="AQ53:AU53"/>
    <mergeCell ref="AV53:BG53"/>
    <mergeCell ref="BH53:BL53"/>
    <mergeCell ref="BM53:BQ53"/>
    <mergeCell ref="BR53:CI53"/>
    <mergeCell ref="CJ53:CV53"/>
    <mergeCell ref="CW53:DL53"/>
    <mergeCell ref="DM53:DX53"/>
    <mergeCell ref="DY53:EK53"/>
    <mergeCell ref="EL53:EX53"/>
    <mergeCell ref="EY53:FK53"/>
    <mergeCell ref="FL53:FX53"/>
    <mergeCell ref="A50:AG50"/>
    <mergeCell ref="AQ50:AU50"/>
    <mergeCell ref="AV50:BG50"/>
    <mergeCell ref="BH50:BL50"/>
    <mergeCell ref="BM50:BQ50"/>
    <mergeCell ref="BR50:CI50"/>
    <mergeCell ref="CJ50:CV50"/>
    <mergeCell ref="CW50:DL50"/>
    <mergeCell ref="DM50:DX50"/>
    <mergeCell ref="DY50:EK50"/>
    <mergeCell ref="EL50:EX50"/>
    <mergeCell ref="EY50:FK50"/>
    <mergeCell ref="FL50:FX50"/>
    <mergeCell ref="A51:AG51"/>
    <mergeCell ref="AQ51:AU51"/>
    <mergeCell ref="AV51:BG51"/>
    <mergeCell ref="BH51:BL51"/>
    <mergeCell ref="BM51:BQ51"/>
    <mergeCell ref="BR51:CD51"/>
    <mergeCell ref="CJ51:CV51"/>
    <mergeCell ref="CW51:DL51"/>
    <mergeCell ref="DM51:DW51"/>
    <mergeCell ref="DY51:EG51"/>
    <mergeCell ref="EL51:EX51"/>
    <mergeCell ref="EY51:FK51"/>
    <mergeCell ref="FL51:FW51"/>
    <mergeCell ref="A48:AG48"/>
    <mergeCell ref="AQ48:AU48"/>
    <mergeCell ref="AV48:BG48"/>
    <mergeCell ref="BH48:BL48"/>
    <mergeCell ref="BM48:BQ48"/>
    <mergeCell ref="BR48:CD48"/>
    <mergeCell ref="CJ48:CV48"/>
    <mergeCell ref="CW48:DL48"/>
    <mergeCell ref="DM48:DW48"/>
    <mergeCell ref="DY48:EG48"/>
    <mergeCell ref="EL48:EX48"/>
    <mergeCell ref="EY48:FK48"/>
    <mergeCell ref="FL48:FX48"/>
    <mergeCell ref="A49:AG49"/>
    <mergeCell ref="AQ49:AU49"/>
    <mergeCell ref="AV49:BG49"/>
    <mergeCell ref="BH49:BL49"/>
    <mergeCell ref="BM49:BQ49"/>
    <mergeCell ref="BR49:CD49"/>
    <mergeCell ref="CJ49:CV49"/>
    <mergeCell ref="CW49:DL49"/>
    <mergeCell ref="DM49:DW49"/>
    <mergeCell ref="DY49:EG49"/>
    <mergeCell ref="EL49:EX49"/>
    <mergeCell ref="EY49:FK49"/>
    <mergeCell ref="FL49:FX49"/>
    <mergeCell ref="A46:AG46"/>
    <mergeCell ref="AQ46:AU46"/>
    <mergeCell ref="AV46:BG46"/>
    <mergeCell ref="BH46:BL46"/>
    <mergeCell ref="BM46:BQ46"/>
    <mergeCell ref="BR46:CD46"/>
    <mergeCell ref="CJ46:CV46"/>
    <mergeCell ref="CW46:DL46"/>
    <mergeCell ref="DM46:DW46"/>
    <mergeCell ref="DY46:EG46"/>
    <mergeCell ref="EL46:EX46"/>
    <mergeCell ref="EY46:FK46"/>
    <mergeCell ref="FL46:FX46"/>
    <mergeCell ref="A47:AG47"/>
    <mergeCell ref="AK47:AP47"/>
    <mergeCell ref="AQ47:AU47"/>
    <mergeCell ref="AV47:BG47"/>
    <mergeCell ref="BH47:BL47"/>
    <mergeCell ref="BM47:BQ47"/>
    <mergeCell ref="BR47:CI47"/>
    <mergeCell ref="CJ47:CV47"/>
    <mergeCell ref="CW47:DL47"/>
    <mergeCell ref="DM47:DW47"/>
    <mergeCell ref="DY47:EK47"/>
    <mergeCell ref="EL47:EX47"/>
    <mergeCell ref="EY47:FK47"/>
    <mergeCell ref="FL47:FX47"/>
    <mergeCell ref="A44:AG44"/>
    <mergeCell ref="AQ44:AU44"/>
    <mergeCell ref="AV44:BG44"/>
    <mergeCell ref="BH44:BL44"/>
    <mergeCell ref="BM44:BQ44"/>
    <mergeCell ref="BR44:CD44"/>
    <mergeCell ref="CJ44:CV44"/>
    <mergeCell ref="CW44:DL44"/>
    <mergeCell ref="DM44:DW44"/>
    <mergeCell ref="DY44:EG44"/>
    <mergeCell ref="EL44:EX44"/>
    <mergeCell ref="EY44:FK44"/>
    <mergeCell ref="FL44:FX44"/>
    <mergeCell ref="A45:AG45"/>
    <mergeCell ref="AQ45:AU45"/>
    <mergeCell ref="AV45:BG45"/>
    <mergeCell ref="BH45:BL45"/>
    <mergeCell ref="BM45:BQ45"/>
    <mergeCell ref="BR45:CD45"/>
    <mergeCell ref="CJ45:CV45"/>
    <mergeCell ref="CW45:DL45"/>
    <mergeCell ref="DM45:DW45"/>
    <mergeCell ref="DY45:EG45"/>
    <mergeCell ref="EL45:EX45"/>
    <mergeCell ref="EY45:FK45"/>
    <mergeCell ref="FL45:FX45"/>
    <mergeCell ref="A42:AG42"/>
    <mergeCell ref="AQ42:AU42"/>
    <mergeCell ref="AV42:BG42"/>
    <mergeCell ref="BH42:BL42"/>
    <mergeCell ref="BM42:BQ42"/>
    <mergeCell ref="BR42:CD42"/>
    <mergeCell ref="CJ42:CV42"/>
    <mergeCell ref="CW42:DL42"/>
    <mergeCell ref="DM42:DW42"/>
    <mergeCell ref="DY42:EG42"/>
    <mergeCell ref="EL42:EX42"/>
    <mergeCell ref="EY42:FK42"/>
    <mergeCell ref="FL42:FX42"/>
    <mergeCell ref="A43:AG43"/>
    <mergeCell ref="AQ43:AU43"/>
    <mergeCell ref="AV43:BG43"/>
    <mergeCell ref="BH43:BL43"/>
    <mergeCell ref="BM43:BQ43"/>
    <mergeCell ref="BR43:CD43"/>
    <mergeCell ref="CJ43:CV43"/>
    <mergeCell ref="CW43:DL43"/>
    <mergeCell ref="DM43:DW43"/>
    <mergeCell ref="DY43:EG43"/>
    <mergeCell ref="EL43:EX43"/>
    <mergeCell ref="EY43:FK43"/>
    <mergeCell ref="FL43:FX43"/>
    <mergeCell ref="A40:AG40"/>
    <mergeCell ref="AQ40:AU40"/>
    <mergeCell ref="AV40:BG40"/>
    <mergeCell ref="BH40:BL40"/>
    <mergeCell ref="BM40:BQ40"/>
    <mergeCell ref="BR40:CD40"/>
    <mergeCell ref="CJ40:CV40"/>
    <mergeCell ref="CW40:DL40"/>
    <mergeCell ref="DM40:DW40"/>
    <mergeCell ref="DY40:EG40"/>
    <mergeCell ref="EL40:EX40"/>
    <mergeCell ref="EY40:FK40"/>
    <mergeCell ref="FL40:FX40"/>
    <mergeCell ref="A41:AG41"/>
    <mergeCell ref="AQ41:AU41"/>
    <mergeCell ref="AV41:BG41"/>
    <mergeCell ref="BH41:BL41"/>
    <mergeCell ref="BM41:BQ41"/>
    <mergeCell ref="BR41:CD41"/>
    <mergeCell ref="CJ41:CV41"/>
    <mergeCell ref="CW41:DL41"/>
    <mergeCell ref="DM41:DW41"/>
    <mergeCell ref="DY41:EG41"/>
    <mergeCell ref="EL41:EX41"/>
    <mergeCell ref="EY41:FK41"/>
    <mergeCell ref="FL41:FX41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M38:DW38"/>
    <mergeCell ref="DY38:EG38"/>
    <mergeCell ref="EL38:EX38"/>
    <mergeCell ref="EY38:FK38"/>
    <mergeCell ref="FL38:FX38"/>
    <mergeCell ref="A39:AG39"/>
    <mergeCell ref="AQ39:AU39"/>
    <mergeCell ref="AV39:BG39"/>
    <mergeCell ref="BH39:BL39"/>
    <mergeCell ref="BM39:BQ39"/>
    <mergeCell ref="BR39:CD39"/>
    <mergeCell ref="CJ39:CV39"/>
    <mergeCell ref="CW39:DL39"/>
    <mergeCell ref="DM39:DW39"/>
    <mergeCell ref="DY39:EG39"/>
    <mergeCell ref="EL39:EX39"/>
    <mergeCell ref="EY39:FK39"/>
    <mergeCell ref="FL39:FX39"/>
    <mergeCell ref="A36:AG36"/>
    <mergeCell ref="AQ36:AU36"/>
    <mergeCell ref="AV36:BG36"/>
    <mergeCell ref="BH36:BL36"/>
    <mergeCell ref="BM36:BQ36"/>
    <mergeCell ref="BR36:CD36"/>
    <mergeCell ref="CJ36:CV36"/>
    <mergeCell ref="CW36:DL36"/>
    <mergeCell ref="DM36:DW36"/>
    <mergeCell ref="DY36:EG36"/>
    <mergeCell ref="EL36:EX36"/>
    <mergeCell ref="EY36:FK36"/>
    <mergeCell ref="FL36:FX36"/>
    <mergeCell ref="A37:AG37"/>
    <mergeCell ref="AQ37:AU37"/>
    <mergeCell ref="AV37:BG37"/>
    <mergeCell ref="BH37:BL37"/>
    <mergeCell ref="BM37:BQ37"/>
    <mergeCell ref="BR37:CD37"/>
    <mergeCell ref="CJ37:CV37"/>
    <mergeCell ref="CW37:DL37"/>
    <mergeCell ref="DM37:DW37"/>
    <mergeCell ref="DY37:EG37"/>
    <mergeCell ref="EL37:EX37"/>
    <mergeCell ref="EY37:FK37"/>
    <mergeCell ref="FL37:FX37"/>
    <mergeCell ref="A34:AG34"/>
    <mergeCell ref="AQ34:AU34"/>
    <mergeCell ref="AV34:BG34"/>
    <mergeCell ref="BH34:BL34"/>
    <mergeCell ref="BM34:BQ34"/>
    <mergeCell ref="BR34:CD34"/>
    <mergeCell ref="CJ34:CV34"/>
    <mergeCell ref="CW34:DL34"/>
    <mergeCell ref="DM34:DW34"/>
    <mergeCell ref="DY34:EG34"/>
    <mergeCell ref="EL34:EX34"/>
    <mergeCell ref="EY34:FK34"/>
    <mergeCell ref="FL34:FX34"/>
    <mergeCell ref="A35:AG35"/>
    <mergeCell ref="AQ35:AU35"/>
    <mergeCell ref="AV35:BG35"/>
    <mergeCell ref="BH35:BL35"/>
    <mergeCell ref="BM35:BQ35"/>
    <mergeCell ref="BR35:CD35"/>
    <mergeCell ref="CJ35:CV35"/>
    <mergeCell ref="CW35:DL35"/>
    <mergeCell ref="DM35:DW35"/>
    <mergeCell ref="DY35:EG35"/>
    <mergeCell ref="EL35:EX35"/>
    <mergeCell ref="EY35:FK35"/>
    <mergeCell ref="FL35:FX35"/>
    <mergeCell ref="A32:AG32"/>
    <mergeCell ref="AQ32:AU32"/>
    <mergeCell ref="AV32:BG32"/>
    <mergeCell ref="BH32:BL32"/>
    <mergeCell ref="BM32:BQ32"/>
    <mergeCell ref="BR32:CD32"/>
    <mergeCell ref="CJ32:CV32"/>
    <mergeCell ref="CW32:DL32"/>
    <mergeCell ref="DM32:DW32"/>
    <mergeCell ref="DY32:EG32"/>
    <mergeCell ref="EL32:EX32"/>
    <mergeCell ref="EY32:FK32"/>
    <mergeCell ref="FL32:FX32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A30:AG30"/>
    <mergeCell ref="AQ30:AU30"/>
    <mergeCell ref="AV30:BG30"/>
    <mergeCell ref="BH30:BL30"/>
    <mergeCell ref="BM30:BQ30"/>
    <mergeCell ref="BR30:CD30"/>
    <mergeCell ref="CJ30:CV30"/>
    <mergeCell ref="CW30:DL30"/>
    <mergeCell ref="DM30:DW30"/>
    <mergeCell ref="DY30:EG30"/>
    <mergeCell ref="EL30:EX30"/>
    <mergeCell ref="EY30:FK30"/>
    <mergeCell ref="FL30:FX30"/>
    <mergeCell ref="A31:AG31"/>
    <mergeCell ref="AQ31:AU31"/>
    <mergeCell ref="AV31:BG31"/>
    <mergeCell ref="BH31:BL31"/>
    <mergeCell ref="BM31:BQ31"/>
    <mergeCell ref="BR31:CD31"/>
    <mergeCell ref="CJ31:CV31"/>
    <mergeCell ref="CW31:DL31"/>
    <mergeCell ref="DM31:DW31"/>
    <mergeCell ref="DY31:EG31"/>
    <mergeCell ref="EL31:EX31"/>
    <mergeCell ref="EY31:FK31"/>
    <mergeCell ref="FL31:FX31"/>
    <mergeCell ref="A28:AG28"/>
    <mergeCell ref="AQ28:AU28"/>
    <mergeCell ref="AV28:BG28"/>
    <mergeCell ref="BH28:BL28"/>
    <mergeCell ref="BM28:BQ28"/>
    <mergeCell ref="BR28:CD28"/>
    <mergeCell ref="CJ28:CV28"/>
    <mergeCell ref="CW28:DL28"/>
    <mergeCell ref="DM28:DW28"/>
    <mergeCell ref="DY28:EG28"/>
    <mergeCell ref="EL28:EX28"/>
    <mergeCell ref="EY28:FK28"/>
    <mergeCell ref="FL28:FX28"/>
    <mergeCell ref="A29:AG29"/>
    <mergeCell ref="AQ29:AU29"/>
    <mergeCell ref="AV29:BG29"/>
    <mergeCell ref="BH29:BL29"/>
    <mergeCell ref="BM29:BQ29"/>
    <mergeCell ref="BR29:CD29"/>
    <mergeCell ref="CJ29:CV29"/>
    <mergeCell ref="CW29:DL29"/>
    <mergeCell ref="DM29:DW29"/>
    <mergeCell ref="DY29:EG29"/>
    <mergeCell ref="EL29:EX29"/>
    <mergeCell ref="EY29:FK29"/>
    <mergeCell ref="FL29:FX29"/>
    <mergeCell ref="A26:AG26"/>
    <mergeCell ref="AQ26:AU26"/>
    <mergeCell ref="AV26:BG26"/>
    <mergeCell ref="BH26:BL26"/>
    <mergeCell ref="BM26:BQ26"/>
    <mergeCell ref="BR26:CD26"/>
    <mergeCell ref="CJ26:CV26"/>
    <mergeCell ref="CW26:DL26"/>
    <mergeCell ref="DM26:DW26"/>
    <mergeCell ref="DY26:EG26"/>
    <mergeCell ref="EL26:EX26"/>
    <mergeCell ref="EY26:FK26"/>
    <mergeCell ref="FL26:FX26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FL27:FX27"/>
    <mergeCell ref="A24:AG24"/>
    <mergeCell ref="AQ24:AU24"/>
    <mergeCell ref="AV24:BG24"/>
    <mergeCell ref="BH24:BL24"/>
    <mergeCell ref="BM24:BQ24"/>
    <mergeCell ref="BR24:CD24"/>
    <mergeCell ref="CJ24:CV24"/>
    <mergeCell ref="CW24:DL24"/>
    <mergeCell ref="DM24:DW24"/>
    <mergeCell ref="DY24:EG24"/>
    <mergeCell ref="EL24:EX24"/>
    <mergeCell ref="EY24:FK24"/>
    <mergeCell ref="FL24:FX24"/>
    <mergeCell ref="A25:AG25"/>
    <mergeCell ref="AQ25:AU25"/>
    <mergeCell ref="AV25:BG25"/>
    <mergeCell ref="BH25:BL25"/>
    <mergeCell ref="BM25:BQ25"/>
    <mergeCell ref="BR25:CD25"/>
    <mergeCell ref="CJ25:CV25"/>
    <mergeCell ref="CW25:DL25"/>
    <mergeCell ref="DM25:DW25"/>
    <mergeCell ref="DY25:EG25"/>
    <mergeCell ref="EL25:EX25"/>
    <mergeCell ref="EY25:FK25"/>
    <mergeCell ref="FL25:FX25"/>
    <mergeCell ref="A22:AG22"/>
    <mergeCell ref="AK22:AP22"/>
    <mergeCell ref="AQ22:AU22"/>
    <mergeCell ref="AV22:BG22"/>
    <mergeCell ref="BH22:BL22"/>
    <mergeCell ref="BM22:BQ22"/>
    <mergeCell ref="BR22:CI22"/>
    <mergeCell ref="CJ22:CV22"/>
    <mergeCell ref="CW22:DL22"/>
    <mergeCell ref="DM22:DW22"/>
    <mergeCell ref="DY22:EK22"/>
    <mergeCell ref="EL22:EX22"/>
    <mergeCell ref="EY22:FK22"/>
    <mergeCell ref="FL22:FX22"/>
    <mergeCell ref="A23:AG23"/>
    <mergeCell ref="AQ23:AU23"/>
    <mergeCell ref="AV23:BG23"/>
    <mergeCell ref="BH23:BL23"/>
    <mergeCell ref="BM23:BQ23"/>
    <mergeCell ref="BR23:CD23"/>
    <mergeCell ref="CJ23:CV23"/>
    <mergeCell ref="CW23:DL23"/>
    <mergeCell ref="DM23:DW23"/>
    <mergeCell ref="DY23:EG23"/>
    <mergeCell ref="EL23:EX23"/>
    <mergeCell ref="EY23:FK23"/>
    <mergeCell ref="FL23:FX23"/>
    <mergeCell ref="A20:AG20"/>
    <mergeCell ref="AK20:AP20"/>
    <mergeCell ref="AQ20:AU20"/>
    <mergeCell ref="AV20:BG20"/>
    <mergeCell ref="BH20:BL20"/>
    <mergeCell ref="BM20:BQ20"/>
    <mergeCell ref="BR20:CI20"/>
    <mergeCell ref="CJ20:CV20"/>
    <mergeCell ref="CW20:DL20"/>
    <mergeCell ref="DM20:DW20"/>
    <mergeCell ref="DY20:EK20"/>
    <mergeCell ref="EL20:EX20"/>
    <mergeCell ref="EY20:FK20"/>
    <mergeCell ref="FL20:FX20"/>
    <mergeCell ref="A21:AG21"/>
    <mergeCell ref="AQ21:AU21"/>
    <mergeCell ref="AV21:BG21"/>
    <mergeCell ref="BH21:BL21"/>
    <mergeCell ref="BM21:BQ21"/>
    <mergeCell ref="BR21:CD21"/>
    <mergeCell ref="CJ21:CV21"/>
    <mergeCell ref="CW21:DL21"/>
    <mergeCell ref="DM21:DW21"/>
    <mergeCell ref="DY21:EG21"/>
    <mergeCell ref="EL21:EX21"/>
    <mergeCell ref="EY21:FK21"/>
    <mergeCell ref="FL21:FX21"/>
    <mergeCell ref="A18:AG18"/>
    <mergeCell ref="AQ18:AU18"/>
    <mergeCell ref="AV18:BG18"/>
    <mergeCell ref="BH18:BL18"/>
    <mergeCell ref="BM18:BQ18"/>
    <mergeCell ref="BR18:CD18"/>
    <mergeCell ref="CJ18:CV18"/>
    <mergeCell ref="CW18:DL18"/>
    <mergeCell ref="DM18:DW18"/>
    <mergeCell ref="DY18:EG18"/>
    <mergeCell ref="EL18:EX18"/>
    <mergeCell ref="EY18:FK18"/>
    <mergeCell ref="FL18:FX18"/>
    <mergeCell ref="A19:AG19"/>
    <mergeCell ref="AK19:AP19"/>
    <mergeCell ref="AQ19:AU19"/>
    <mergeCell ref="AV19:BG19"/>
    <mergeCell ref="BH19:BL19"/>
    <mergeCell ref="BM19:BQ19"/>
    <mergeCell ref="BR19:CI19"/>
    <mergeCell ref="CJ19:CV19"/>
    <mergeCell ref="CW19:DL19"/>
    <mergeCell ref="DM19:DX19"/>
    <mergeCell ref="DY19:EK19"/>
    <mergeCell ref="EL19:EX19"/>
    <mergeCell ref="EY19:FK19"/>
    <mergeCell ref="FL19:FX19"/>
    <mergeCell ref="A16:AJ16"/>
    <mergeCell ref="AK16:AP16"/>
    <mergeCell ref="AQ16:AU16"/>
    <mergeCell ref="AV16:BG16"/>
    <mergeCell ref="BH16:BL16"/>
    <mergeCell ref="BM16:BQ16"/>
    <mergeCell ref="BR16:CI16"/>
    <mergeCell ref="CJ16:CV16"/>
    <mergeCell ref="CW16:DL16"/>
    <mergeCell ref="DM16:DX16"/>
    <mergeCell ref="DY16:EK16"/>
    <mergeCell ref="EL16:EX16"/>
    <mergeCell ref="EY16:FK16"/>
    <mergeCell ref="FL16:FX16"/>
    <mergeCell ref="A17:AJ17"/>
    <mergeCell ref="AK17:AP17"/>
    <mergeCell ref="AQ17:AU17"/>
    <mergeCell ref="AV17:BG17"/>
    <mergeCell ref="BH17:BL17"/>
    <mergeCell ref="BM17:BQ17"/>
    <mergeCell ref="BR17:CI17"/>
    <mergeCell ref="CJ17:CV17"/>
    <mergeCell ref="CW17:DL17"/>
    <mergeCell ref="DM17:DX17"/>
    <mergeCell ref="DY17:EK17"/>
    <mergeCell ref="EL17:EX17"/>
    <mergeCell ref="EY17:FK17"/>
    <mergeCell ref="FL17:FX17"/>
    <mergeCell ref="A13:AJ14"/>
    <mergeCell ref="AK13:AP14"/>
    <mergeCell ref="AQ13:AU14"/>
    <mergeCell ref="AV13:BG14"/>
    <mergeCell ref="BH13:BL14"/>
    <mergeCell ref="BM13:BQ14"/>
    <mergeCell ref="BR13:CI14"/>
    <mergeCell ref="CJ13:CV14"/>
    <mergeCell ref="CW13:EX13"/>
    <mergeCell ref="EY13:FX13"/>
    <mergeCell ref="CW14:DL14"/>
    <mergeCell ref="DM14:DX14"/>
    <mergeCell ref="DY14:EK14"/>
    <mergeCell ref="EL14:EX14"/>
    <mergeCell ref="EY14:FK14"/>
    <mergeCell ref="FL14:FX14"/>
    <mergeCell ref="A15:AJ15"/>
    <mergeCell ref="AK15:AP15"/>
    <mergeCell ref="AQ15:AU15"/>
    <mergeCell ref="AV15:BG15"/>
    <mergeCell ref="BH15:BL15"/>
    <mergeCell ref="BM15:BQ15"/>
    <mergeCell ref="BR15:CI15"/>
    <mergeCell ref="CJ15:CV15"/>
    <mergeCell ref="CW15:DL15"/>
    <mergeCell ref="DM15:DX15"/>
    <mergeCell ref="DY15:EK15"/>
    <mergeCell ref="EL15:EX15"/>
    <mergeCell ref="EY15:FK15"/>
    <mergeCell ref="FL15:FX15"/>
    <mergeCell ref="A3:FF3"/>
    <mergeCell ref="A4:FF4"/>
    <mergeCell ref="FI4:FX4"/>
    <mergeCell ref="FI5:FX5"/>
    <mergeCell ref="BY6:CS6"/>
    <mergeCell ref="CT6:CX6"/>
    <mergeCell ref="CY6:CZ6"/>
    <mergeCell ref="FI6:FW6"/>
    <mergeCell ref="A7:BS7"/>
    <mergeCell ref="BT7:EQ7"/>
    <mergeCell ref="FI7:FX7"/>
    <mergeCell ref="A8:AC8"/>
    <mergeCell ref="AD8:EQ8"/>
    <mergeCell ref="FI8:FX8"/>
    <mergeCell ref="FI9:FX9"/>
    <mergeCell ref="FI11:FX11"/>
    <mergeCell ref="A12:FX12"/>
  </mergeCells>
  <printOptions horizontalCentered="1"/>
  <pageMargins left="0.40972222222222199" right="0.3" top="0.74791666666666701" bottom="0.5" header="0.51180555555555496" footer="0.25"/>
  <pageSetup paperSize="9" scale="88" firstPageNumber="0" fitToHeight="0" orientation="landscape" horizontalDpi="300" verticalDpi="300" r:id="rId1"/>
  <headerFooter>
    <oddFooter>&amp;C&amp;F</oddFooter>
  </headerFooter>
  <rowBreaks count="1" manualBreakCount="1"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Расходы</vt:lpstr>
      <vt:lpstr>Расходы!Print_Titles_0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Prof-SlejovaNA</dc:creator>
  <dc:description/>
  <cp:lastModifiedBy>BUH</cp:lastModifiedBy>
  <cp:revision>3</cp:revision>
  <cp:lastPrinted>2019-09-02T06:19:13Z</cp:lastPrinted>
  <dcterms:created xsi:type="dcterms:W3CDTF">2005-02-01T12:32:18Z</dcterms:created>
  <dcterms:modified xsi:type="dcterms:W3CDTF">2019-09-02T06:20:19Z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