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 activeTab="3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 refMode="R1C1"/>
</workbook>
</file>

<file path=xl/calcChain.xml><?xml version="1.0" encoding="utf-8"?>
<calcChain xmlns="http://schemas.openxmlformats.org/spreadsheetml/2006/main">
  <c r="G160" i="16"/>
  <c r="G159"/>
  <c r="H160"/>
  <c r="H159"/>
  <c r="D19" i="18"/>
  <c r="B19"/>
  <c r="C26" i="16"/>
  <c r="C19" i="18"/>
  <c r="H10" i="17"/>
  <c r="G10"/>
  <c r="E10"/>
  <c r="I145" i="16"/>
  <c r="C94"/>
  <c r="J46" l="1"/>
  <c r="J45"/>
  <c r="I44"/>
  <c r="I42" l="1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D160"/>
  <c r="C160"/>
  <c r="I24" l="1"/>
  <c r="I160"/>
  <c r="I176" l="1"/>
  <c r="J176" s="1"/>
  <c r="I175"/>
  <c r="J175" s="1"/>
  <c r="I174"/>
  <c r="J174" s="1"/>
  <c r="I172"/>
  <c r="J172" s="1"/>
  <c r="I171"/>
  <c r="J171" s="1"/>
  <c r="I169"/>
  <c r="J169" s="1"/>
  <c r="I168"/>
  <c r="I166"/>
  <c r="I165"/>
  <c r="C164"/>
  <c r="C173"/>
  <c r="C170"/>
  <c r="C167"/>
  <c r="D173"/>
  <c r="D170"/>
  <c r="D167"/>
  <c r="G164"/>
  <c r="D164"/>
  <c r="I167" l="1"/>
  <c r="J173"/>
  <c r="I164"/>
  <c r="J170"/>
  <c r="D159"/>
  <c r="I173"/>
  <c r="J168"/>
  <c r="J167" s="1"/>
  <c r="I170"/>
  <c r="C159"/>
  <c r="I131" l="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I115"/>
  <c r="J115" s="1"/>
  <c r="I116"/>
  <c r="J116" s="1"/>
  <c r="I117"/>
  <c r="J117" s="1"/>
  <c r="I118"/>
  <c r="J118" s="1"/>
  <c r="J119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J93"/>
  <c r="J92"/>
  <c r="I91"/>
  <c r="J91" s="1"/>
  <c r="I90"/>
  <c r="J90" s="1"/>
  <c r="H89"/>
  <c r="G89"/>
  <c r="C89"/>
  <c r="I64"/>
  <c r="I62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J85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4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11" l="1"/>
  <c r="J64"/>
  <c r="J89"/>
  <c r="I89"/>
  <c r="C58"/>
  <c r="I60"/>
  <c r="J14"/>
  <c r="J26"/>
  <c r="I49" l="1"/>
  <c r="J62"/>
  <c r="J60" s="1"/>
  <c r="I96"/>
  <c r="J96" s="1"/>
  <c r="I97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E164"/>
  <c r="J160"/>
  <c r="H129"/>
  <c r="H112" s="1"/>
  <c r="G129"/>
  <c r="G112" s="1"/>
  <c r="F129"/>
  <c r="E112"/>
  <c r="H103"/>
  <c r="G103"/>
  <c r="E103"/>
  <c r="D103"/>
  <c r="D89"/>
  <c r="H62"/>
  <c r="H60" s="1"/>
  <c r="G62"/>
  <c r="G60" s="1"/>
  <c r="E62"/>
  <c r="E60" s="1"/>
  <c r="D62"/>
  <c r="D60" s="1"/>
  <c r="D58" l="1"/>
  <c r="I48"/>
  <c r="I9" s="1"/>
  <c r="J49"/>
  <c r="J48" s="1"/>
  <c r="J97"/>
  <c r="J94" s="1"/>
  <c r="I94"/>
  <c r="J113"/>
  <c r="J112" s="1"/>
  <c r="I112"/>
  <c r="H9"/>
  <c r="D9"/>
  <c r="G9"/>
  <c r="E9"/>
  <c r="E58"/>
  <c r="I103"/>
  <c r="G58"/>
  <c r="J164"/>
  <c r="J159" s="1"/>
  <c r="D24" i="19"/>
  <c r="E24"/>
  <c r="F24"/>
  <c r="G24"/>
  <c r="C24"/>
  <c r="G158" i="16" l="1"/>
  <c r="D158"/>
  <c r="I58"/>
  <c r="I158" s="1"/>
  <c r="I162" s="1"/>
  <c r="J162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<sst xmlns="http://schemas.openxmlformats.org/spreadsheetml/2006/main" count="496" uniqueCount="367">
  <si>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</si>
  <si>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</si>
  <si>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</si>
  <si>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</si>
  <si>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</si>
  <si>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</si>
  <si>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</si>
  <si>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</si>
  <si>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</si>
  <si>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</si>
  <si>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</si>
  <si>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</si>
  <si>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</si>
  <si>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</si>
  <si>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</si>
  <si>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</si>
  <si>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</si>
  <si>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</si>
  <si>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</si>
  <si>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</si>
  <si>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</si>
  <si>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</si>
  <si>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</si>
  <si>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</si>
  <si>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</si>
  <si>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</si>
  <si>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</si>
  <si>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</si>
  <si>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</si>
  <si>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</si>
  <si>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</si>
  <si>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</si>
  <si>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</si>
  <si>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</si>
  <si>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</si>
  <si>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</si>
  <si>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</si>
  <si>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</si>
  <si>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</si>
  <si>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</si>
  <si>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</si>
  <si>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</si>
  <si>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</si>
  <si>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</si>
  <si>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</si>
  <si>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</si>
  <si>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</si>
  <si>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</si>
  <si>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</si>
  <si>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</si>
  <si>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</si>
  <si>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</si>
  <si>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</si>
  <si>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</si>
  <si>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</si>
  <si>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</si>
  <si>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</si>
  <si>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</si>
  <si>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</si>
  <si>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</si>
  <si>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</si>
  <si>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</si>
  <si>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</si>
  <si>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</si>
  <si>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</si>
  <si>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</si>
  <si>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</si>
  <si>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</si>
  <si>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</si>
  <si>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</si>
  <si>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</si>
  <si>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</si>
  <si>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</si>
  <si>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</si>
  <si>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</si>
  <si>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</si>
  <si>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</si>
  <si>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</si>
  <si>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</si>
  <si>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</si>
  <si>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</si>
  <si>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</si>
  <si>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</si>
  <si>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</si>
  <si>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</si>
  <si>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</si>
  <si>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</si>
  <si>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</si>
  <si>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</si>
  <si>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</si>
  <si>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</si>
  <si>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</si>
  <si>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</si>
  <si>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</si>
  <si>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</si>
  <si>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</si>
  <si>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</si>
  <si>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</si>
  <si>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</si>
  <si>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</si>
  <si>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</si>
  <si>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</si>
  <si>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</si>
  <si>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</si>
  <si>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</si>
  <si>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</si>
  <si>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</si>
  <si>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</si>
  <si>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</si>
  <si>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</si>
  <si>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</si>
  <si>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</si>
  <si>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</si>
  <si>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</si>
  <si>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</si>
  <si>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</si>
  <si>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</si>
  <si>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</si>
  <si>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</si>
  <si>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</si>
  <si>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</si>
  <si>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</si>
  <si>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</si>
  <si>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</si>
  <si>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</si>
  <si>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</si>
  <si>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</si>
  <si>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</si>
  <si>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</si>
  <si>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</si>
  <si>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</si>
  <si>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</si>
  <si>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</si>
  <si>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</si>
  <si>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</si>
  <si>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</si>
  <si>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</si>
  <si>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</si>
  <si>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</si>
  <si>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</si>
  <si>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</si>
  <si>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</si>
  <si>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</si>
  <si>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</si>
  <si>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</si>
  <si>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</si>
  <si>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</si>
  <si>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</si>
  <si>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</si>
  <si>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</si>
  <si>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</si>
  <si>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</si>
  <si>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</si>
  <si>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</si>
  <si>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</si>
  <si>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</si>
  <si>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</si>
  <si>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</si>
  <si>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</si>
  <si>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</si>
  <si>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</si>
  <si>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</si>
  <si>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</si>
  <si>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</si>
  <si>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</si>
  <si>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</si>
  <si>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</si>
  <si>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</si>
  <si>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</si>
  <si>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</si>
  <si>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</si>
  <si>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</si>
  <si>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</si>
  <si>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</si>
  <si>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</si>
  <si>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</si>
  <si>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</si>
  <si>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</si>
  <si>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</si>
  <si>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</si>
  <si>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</si>
  <si>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</si>
  <si>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</si>
  <si>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</si>
  <si>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</si>
  <si>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</si>
  <si>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</si>
  <si>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</si>
  <si>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</si>
  <si>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</si>
  <si>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</si>
  <si>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</si>
  <si>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</si>
  <si>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</si>
  <si>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</si>
  <si>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</si>
  <si>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</si>
  <si>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</si>
  <si>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</si>
  <si>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</si>
  <si>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</si>
  <si>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</si>
  <si>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</si>
  <si>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</si>
  <si>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</si>
  <si>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</si>
  <si>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</si>
  <si>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</si>
  <si>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</si>
  <si>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</si>
  <si>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</si>
  <si>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</si>
  <si>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</si>
  <si>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</si>
  <si>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</si>
  <si>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</si>
  <si>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</si>
  <si>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</si>
  <si>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</si>
  <si>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</si>
  <si>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</si>
  <si>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</si>
  <si>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</si>
  <si>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</si>
  <si>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</si>
  <si>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</si>
  <si>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</si>
  <si>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</si>
  <si>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</si>
  <si>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</si>
  <si>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</si>
  <si>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</si>
  <si>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</si>
  <si>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</si>
  <si>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</si>
  <si>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</si>
  <si>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</si>
  <si>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</si>
  <si>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</si>
  <si>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</si>
  <si>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</si>
  <si>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</si>
  <si>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</si>
  <si>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</si>
  <si>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</si>
  <si>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</si>
  <si>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</si>
  <si>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</si>
  <si>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</si>
  <si>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</si>
  <si>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</si>
  <si>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</si>
  <si>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</si>
  <si>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</si>
  <si>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</si>
  <si>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</si>
  <si>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</si>
  <si>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</si>
  <si>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</si>
  <si>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</si>
  <si>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</si>
  <si>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</si>
  <si>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</si>
  <si>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</si>
  <si>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</si>
  <si>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</si>
  <si>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</si>
  <si>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</si>
  <si>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</si>
  <si>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</si>
  <si>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</si>
  <si>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</si>
  <si>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</si>
  <si>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</si>
  <si>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</si>
  <si>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</si>
  <si>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</si>
  <si>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</si>
  <si>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</si>
  <si>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</si>
  <si>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</si>
  <si>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</si>
  <si>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</si>
  <si>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</si>
  <si>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</si>
  <si>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</si>
  <si>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</si>
  <si>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</si>
  <si>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</si>
  <si>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</si>
  <si>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</si>
  <si>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</si>
  <si>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</si>
  <si>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</si>
  <si>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</si>
  <si>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</si>
  <si>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</si>
  <si>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</si>
  <si>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</si>
  <si>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</si>
  <si>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</si>
  <si>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</si>
  <si>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</si>
  <si>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</si>
  <si>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</si>
  <si>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</si>
  <si>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</si>
  <si>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</si>
  <si>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</si>
  <si>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</si>
  <si>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</si>
  <si>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</si>
  <si>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</si>
  <si>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</si>
  <si>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</si>
  <si>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</si>
  <si>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</si>
  <si>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</si>
  <si>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</si>
  <si>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</si>
  <si>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</si>
  <si>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</si>
  <si>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</si>
  <si>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</si>
  <si>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</si>
  <si>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</si>
  <si>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</si>
  <si>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</si>
  <si>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</si>
  <si>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</si>
  <si>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</si>
  <si>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</si>
  <si>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</si>
  <si>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</si>
  <si>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</si>
  <si>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</si>
  <si>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</si>
  <si>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</si>
  <si>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</si>
  <si>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</si>
  <si>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</si>
  <si>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</si>
  <si>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</si>
  <si>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</si>
  <si>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</si>
  <si>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</si>
  <si>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</si>
  <si>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</si>
  <si>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Приобретние контейнеров для сбора ТКО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</si>
  <si>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</si>
  <si>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</si>
  <si>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</si>
  <si>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</si>
  <si>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</si>
  <si>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</si>
  <si>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Фактическое исполнение за 2023
(отчетный) год</t>
  </si>
  <si>
    <t>прекращение выплаты муниципальной пенсии, в связи со смертью</t>
  </si>
  <si>
    <t>Оплата шрафа за нарушение законодательства по налогам и сборам</t>
  </si>
  <si>
    <t xml:space="preserve">Договор на обслуживание газовых сетей, Ремонт моста в х.Дугино, Благоустройство территории х. Обуховка </t>
  </si>
  <si>
    <t>Приобретение автомобиля ЛАДА Гранта для муниципальных нужд</t>
  </si>
  <si>
    <t>Фактическое исполнение на 01.06.2023 (текущего финансового года)</t>
  </si>
  <si>
    <t>Бюджетные ассигнования (первоначальное решение от 26.12.2023 № 27 )</t>
  </si>
  <si>
    <t>Приобретение компьютера СДК х. Дугино (ноутбук, системный блок, МФУ)</t>
  </si>
  <si>
    <t>Дефицит бюджета составляет 1632,2 тыс.руб, разница в 0,8 тыс.рублей обоснована возвратом межбюджетных трансфертов на 01.01.2024</t>
  </si>
  <si>
    <t>Увеличение лимитов связи с увеличение штатной единицы</t>
  </si>
  <si>
    <t>Приобретение автомобиля ЛАДА ГРАНТА</t>
  </si>
  <si>
    <t>Приобретение оборудования (компьютер, МФУ)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</si>
</sst>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wrapText="1"/>
      <protection locked="0"/>
    </xf>
    <xf numFmtId="4" fontId="3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view="pageBreakPreview" topLeftCell="A157" zoomScale="90" zoomScaleNormal="80" zoomScaleSheetLayoutView="90" workbookViewId="0">
      <selection activeCell="K53" sqref="K53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58" t="s">
        <v>1</v>
      </c>
      <c r="B1" s="158"/>
      <c r="C1" s="158"/>
      <c r="D1" s="158"/>
      <c r="E1" s="158"/>
      <c r="F1" s="158"/>
      <c r="G1" s="158"/>
      <c r="H1" s="158"/>
      <c r="I1" s="158" t="s">
        <v>345</v>
      </c>
      <c r="J1" s="159"/>
      <c r="K1" s="159"/>
    </row>
    <row r="2" spans="1:11" ht="62.45" customHeight="1">
      <c r="A2" s="160" t="s">
        <v>349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7.25" customHeight="1">
      <c r="A3" s="137"/>
      <c r="B3" s="161" t="s">
        <v>2</v>
      </c>
      <c r="C3" s="161"/>
      <c r="D3" s="161"/>
      <c r="E3" s="161"/>
      <c r="F3" s="161"/>
      <c r="G3" s="161"/>
      <c r="H3" s="161"/>
      <c r="I3" s="161"/>
      <c r="J3" s="161"/>
      <c r="K3" s="161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2" t="s">
        <v>4</v>
      </c>
      <c r="B5" s="162" t="s">
        <v>5</v>
      </c>
      <c r="C5" s="165" t="s">
        <v>355</v>
      </c>
      <c r="D5" s="163" t="s">
        <v>6</v>
      </c>
      <c r="E5" s="163"/>
      <c r="F5" s="163"/>
      <c r="G5" s="163"/>
      <c r="H5" s="163"/>
      <c r="I5" s="163"/>
      <c r="J5" s="163"/>
      <c r="K5" s="164" t="s">
        <v>7</v>
      </c>
    </row>
    <row r="6" spans="1:11" ht="41.25" customHeight="1">
      <c r="A6" s="162"/>
      <c r="B6" s="162"/>
      <c r="C6" s="166"/>
      <c r="D6" s="162" t="s">
        <v>361</v>
      </c>
      <c r="E6" s="164" t="s">
        <v>8</v>
      </c>
      <c r="F6" s="168" t="s">
        <v>261</v>
      </c>
      <c r="G6" s="162" t="s">
        <v>9</v>
      </c>
      <c r="H6" s="162"/>
      <c r="I6" s="162"/>
      <c r="J6" s="164" t="s">
        <v>10</v>
      </c>
      <c r="K6" s="164"/>
    </row>
    <row r="7" spans="1:11" ht="74.25" customHeight="1">
      <c r="A7" s="162"/>
      <c r="B7" s="162"/>
      <c r="C7" s="167"/>
      <c r="D7" s="162"/>
      <c r="E7" s="164"/>
      <c r="F7" s="169"/>
      <c r="G7" s="111" t="s">
        <v>11</v>
      </c>
      <c r="H7" s="111" t="s">
        <v>12</v>
      </c>
      <c r="I7" s="111" t="s">
        <v>13</v>
      </c>
      <c r="J7" s="164"/>
      <c r="K7" s="164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71" t="s">
        <v>14</v>
      </c>
      <c r="B9" s="171"/>
      <c r="C9" s="146">
        <f>C11+C48+C53+C56</f>
        <v>27315.8</v>
      </c>
      <c r="D9" s="146">
        <f>D11+D48+D53+D56</f>
        <v>16303.699999999999</v>
      </c>
      <c r="E9" s="146">
        <f>E11+E48+E53+E56</f>
        <v>16303.699999999999</v>
      </c>
      <c r="F9" s="146"/>
      <c r="G9" s="146">
        <f>G11+G48+G53+G56</f>
        <v>0</v>
      </c>
      <c r="H9" s="146">
        <f>H11+H48+H53+H56</f>
        <v>0</v>
      </c>
      <c r="I9" s="146">
        <f>I11+I48+I53+I56</f>
        <v>0</v>
      </c>
      <c r="J9" s="146">
        <f>J11+J48+J53+J56</f>
        <v>16303.699999999999</v>
      </c>
      <c r="K9" s="11"/>
    </row>
    <row r="10" spans="1:11">
      <c r="A10" s="172" t="s">
        <v>0</v>
      </c>
      <c r="B10" s="172"/>
      <c r="C10" s="146"/>
      <c r="D10" s="146"/>
      <c r="E10" s="146"/>
      <c r="F10" s="146"/>
      <c r="G10" s="146"/>
      <c r="H10" s="146"/>
      <c r="I10" s="146"/>
      <c r="J10" s="146"/>
      <c r="K10" s="12"/>
    </row>
    <row r="11" spans="1:11">
      <c r="A11" s="138" t="s">
        <v>15</v>
      </c>
      <c r="B11" s="13" t="s">
        <v>16</v>
      </c>
      <c r="C11" s="146">
        <f>C13+C14+C15+C16+C17+C18+C19+C20+C21+C22+C23+C24</f>
        <v>11518</v>
      </c>
      <c r="D11" s="146">
        <f>D13+D14+D15+D16+D17+D18+D19+D20+D21+D22+D23+D24</f>
        <v>7522</v>
      </c>
      <c r="E11" s="146">
        <f>E13+E14+E15+E16+E17+E18+E19+E20+E21+E22+E23+E24</f>
        <v>7522</v>
      </c>
      <c r="F11" s="146"/>
      <c r="G11" s="146">
        <f>G13+G14+G15+G16+G17+G18+G19+G20+G21+G22+G23+G24</f>
        <v>0</v>
      </c>
      <c r="H11" s="146">
        <f>H13+H14+H15+H16+H17+H18+H19+H20+H21+H22+H23+H24</f>
        <v>0</v>
      </c>
      <c r="I11" s="146">
        <f>I13+I14+I15+I16+I17+I18+I19+I20+I21+I22+I23+I24</f>
        <v>0</v>
      </c>
      <c r="J11" s="146">
        <f>J13+J14+J15+J16+J17+J18+J19+J20+J21+J22+J23+J24</f>
        <v>7522</v>
      </c>
      <c r="K11" s="12"/>
    </row>
    <row r="12" spans="1:11">
      <c r="A12" s="138"/>
      <c r="B12" s="139" t="s">
        <v>17</v>
      </c>
      <c r="C12" s="146"/>
      <c r="D12" s="146"/>
      <c r="E12" s="146"/>
      <c r="F12" s="146"/>
      <c r="G12" s="146"/>
      <c r="H12" s="146"/>
      <c r="I12" s="146"/>
      <c r="J12" s="146"/>
      <c r="K12" s="12"/>
    </row>
    <row r="13" spans="1:11">
      <c r="A13" s="138"/>
      <c r="B13" s="13" t="s">
        <v>18</v>
      </c>
      <c r="C13" s="146">
        <v>2904.8</v>
      </c>
      <c r="D13" s="146">
        <v>2010.6</v>
      </c>
      <c r="E13" s="146">
        <v>2010.6</v>
      </c>
      <c r="F13" s="146"/>
      <c r="G13" s="146"/>
      <c r="H13" s="146"/>
      <c r="I13" s="146">
        <f>G13+H13</f>
        <v>0</v>
      </c>
      <c r="J13" s="146">
        <f t="shared" ref="J13:J23" si="0">E13+I13</f>
        <v>2010.6</v>
      </c>
      <c r="K13" s="12"/>
    </row>
    <row r="14" spans="1:11">
      <c r="A14" s="138"/>
      <c r="B14" s="13" t="s">
        <v>269</v>
      </c>
      <c r="C14" s="146"/>
      <c r="D14" s="146"/>
      <c r="E14" s="146"/>
      <c r="F14" s="146"/>
      <c r="G14" s="146"/>
      <c r="H14" s="146"/>
      <c r="I14" s="146">
        <f t="shared" ref="I14:I23" si="1">G14+H14</f>
        <v>0</v>
      </c>
      <c r="J14" s="146">
        <f t="shared" si="0"/>
        <v>0</v>
      </c>
      <c r="K14" s="12"/>
    </row>
    <row r="15" spans="1:11" ht="31.5">
      <c r="A15" s="138"/>
      <c r="B15" s="13" t="s">
        <v>260</v>
      </c>
      <c r="C15" s="146"/>
      <c r="D15" s="146"/>
      <c r="E15" s="146"/>
      <c r="F15" s="146"/>
      <c r="G15" s="146"/>
      <c r="H15" s="146"/>
      <c r="I15" s="146">
        <f t="shared" si="1"/>
        <v>0</v>
      </c>
      <c r="J15" s="146">
        <f t="shared" si="0"/>
        <v>0</v>
      </c>
      <c r="K15" s="12"/>
    </row>
    <row r="16" spans="1:11">
      <c r="A16" s="138"/>
      <c r="B16" s="13" t="s">
        <v>138</v>
      </c>
      <c r="C16" s="146"/>
      <c r="D16" s="146"/>
      <c r="E16" s="146"/>
      <c r="F16" s="146"/>
      <c r="G16" s="146"/>
      <c r="H16" s="146"/>
      <c r="I16" s="146">
        <f t="shared" si="1"/>
        <v>0</v>
      </c>
      <c r="J16" s="146">
        <f t="shared" si="0"/>
        <v>0</v>
      </c>
      <c r="K16" s="12"/>
    </row>
    <row r="17" spans="1:11">
      <c r="A17" s="138"/>
      <c r="B17" s="13" t="s">
        <v>19</v>
      </c>
      <c r="C17" s="146">
        <v>0.8</v>
      </c>
      <c r="D17" s="146"/>
      <c r="E17" s="146"/>
      <c r="F17" s="146"/>
      <c r="G17" s="146"/>
      <c r="H17" s="146"/>
      <c r="I17" s="146">
        <f t="shared" si="1"/>
        <v>0</v>
      </c>
      <c r="J17" s="146">
        <f t="shared" si="0"/>
        <v>0</v>
      </c>
      <c r="K17" s="12"/>
    </row>
    <row r="18" spans="1:11" ht="31.5">
      <c r="A18" s="138"/>
      <c r="B18" s="13" t="s">
        <v>20</v>
      </c>
      <c r="C18" s="146"/>
      <c r="D18" s="146"/>
      <c r="E18" s="146"/>
      <c r="F18" s="146"/>
      <c r="G18" s="146"/>
      <c r="H18" s="146"/>
      <c r="I18" s="146">
        <f t="shared" si="1"/>
        <v>0</v>
      </c>
      <c r="J18" s="146">
        <f t="shared" si="0"/>
        <v>0</v>
      </c>
      <c r="K18" s="12"/>
    </row>
    <row r="19" spans="1:11">
      <c r="A19" s="138"/>
      <c r="B19" s="13" t="s">
        <v>21</v>
      </c>
      <c r="C19" s="146">
        <v>2042.4</v>
      </c>
      <c r="D19" s="146">
        <v>1434</v>
      </c>
      <c r="E19" s="146">
        <v>1434</v>
      </c>
      <c r="F19" s="146"/>
      <c r="G19" s="146"/>
      <c r="H19" s="146"/>
      <c r="I19" s="146">
        <f t="shared" si="1"/>
        <v>0</v>
      </c>
      <c r="J19" s="146">
        <f t="shared" si="0"/>
        <v>1434</v>
      </c>
      <c r="K19" s="12"/>
    </row>
    <row r="20" spans="1:11">
      <c r="A20" s="138"/>
      <c r="B20" s="13" t="s">
        <v>218</v>
      </c>
      <c r="C20" s="146"/>
      <c r="D20" s="146"/>
      <c r="E20" s="146"/>
      <c r="F20" s="146"/>
      <c r="G20" s="146"/>
      <c r="H20" s="146"/>
      <c r="I20" s="146">
        <f t="shared" si="1"/>
        <v>0</v>
      </c>
      <c r="J20" s="146">
        <f t="shared" si="0"/>
        <v>0</v>
      </c>
      <c r="K20" s="12"/>
    </row>
    <row r="21" spans="1:11">
      <c r="A21" s="138"/>
      <c r="B21" s="13" t="s">
        <v>22</v>
      </c>
      <c r="C21" s="146">
        <v>4197.7</v>
      </c>
      <c r="D21" s="146">
        <v>3771.6</v>
      </c>
      <c r="E21" s="146">
        <v>3771.6</v>
      </c>
      <c r="F21" s="146"/>
      <c r="G21" s="146"/>
      <c r="H21" s="146"/>
      <c r="I21" s="146">
        <f t="shared" si="1"/>
        <v>0</v>
      </c>
      <c r="J21" s="146">
        <f t="shared" si="0"/>
        <v>3771.6</v>
      </c>
      <c r="K21" s="12"/>
    </row>
    <row r="22" spans="1:11">
      <c r="A22" s="138"/>
      <c r="B22" s="13" t="s">
        <v>23</v>
      </c>
      <c r="C22" s="146">
        <v>4.4000000000000004</v>
      </c>
      <c r="D22" s="146">
        <v>2.5</v>
      </c>
      <c r="E22" s="146">
        <v>2.5</v>
      </c>
      <c r="F22" s="146"/>
      <c r="G22" s="146"/>
      <c r="H22" s="146"/>
      <c r="I22" s="146">
        <f t="shared" si="1"/>
        <v>0</v>
      </c>
      <c r="J22" s="146">
        <f t="shared" si="0"/>
        <v>2.5</v>
      </c>
      <c r="K22" s="12"/>
    </row>
    <row r="23" spans="1:11" ht="31.5">
      <c r="A23" s="138"/>
      <c r="B23" s="13" t="s">
        <v>314</v>
      </c>
      <c r="C23" s="146"/>
      <c r="D23" s="146"/>
      <c r="E23" s="146"/>
      <c r="F23" s="146"/>
      <c r="G23" s="146"/>
      <c r="H23" s="146"/>
      <c r="I23" s="146">
        <f t="shared" si="1"/>
        <v>0</v>
      </c>
      <c r="J23" s="146">
        <f t="shared" si="0"/>
        <v>0</v>
      </c>
      <c r="K23" s="12"/>
    </row>
    <row r="24" spans="1:11">
      <c r="A24" s="138"/>
      <c r="B24" s="13" t="s">
        <v>318</v>
      </c>
      <c r="C24" s="146">
        <f>C26+C34+C35+C36+C42+C43+C44</f>
        <v>2367.9</v>
      </c>
      <c r="D24" s="146">
        <f t="shared" ref="D24:J24" si="2">D26+D34+D35+D36+D42+D43+D44</f>
        <v>303.3</v>
      </c>
      <c r="E24" s="146">
        <f t="shared" si="2"/>
        <v>303.3</v>
      </c>
      <c r="F24" s="146"/>
      <c r="G24" s="146">
        <f t="shared" si="2"/>
        <v>0</v>
      </c>
      <c r="H24" s="146">
        <f t="shared" si="2"/>
        <v>0</v>
      </c>
      <c r="I24" s="146">
        <f>I26+I34+I35+I36+I42+I43+I44</f>
        <v>0</v>
      </c>
      <c r="J24" s="146">
        <f t="shared" si="2"/>
        <v>303.3</v>
      </c>
      <c r="K24" s="12"/>
    </row>
    <row r="25" spans="1:11">
      <c r="A25" s="138"/>
      <c r="B25" s="46" t="s">
        <v>17</v>
      </c>
      <c r="C25" s="146"/>
      <c r="D25" s="146"/>
      <c r="E25" s="146"/>
      <c r="F25" s="146"/>
      <c r="G25" s="146"/>
      <c r="H25" s="146"/>
      <c r="I25" s="146"/>
      <c r="J25" s="146"/>
      <c r="K25" s="12"/>
    </row>
    <row r="26" spans="1:11" ht="31.5">
      <c r="A26" s="138"/>
      <c r="B26" s="13" t="s">
        <v>315</v>
      </c>
      <c r="C26" s="146">
        <f>SUM(C28:C33)</f>
        <v>316.60000000000002</v>
      </c>
      <c r="D26" s="146">
        <f t="shared" ref="D26:J26" si="3">SUM(D28:D33)</f>
        <v>297.7</v>
      </c>
      <c r="E26" s="146">
        <v>297.7</v>
      </c>
      <c r="F26" s="146"/>
      <c r="G26" s="146">
        <f t="shared" si="3"/>
        <v>0</v>
      </c>
      <c r="H26" s="146">
        <f t="shared" si="3"/>
        <v>0</v>
      </c>
      <c r="I26" s="146">
        <f>SUM(I28:I33)</f>
        <v>0</v>
      </c>
      <c r="J26" s="146">
        <f t="shared" si="3"/>
        <v>297.7</v>
      </c>
      <c r="K26" s="12"/>
    </row>
    <row r="27" spans="1:11">
      <c r="A27" s="138"/>
      <c r="B27" s="127" t="s">
        <v>17</v>
      </c>
      <c r="C27" s="146"/>
      <c r="D27" s="146"/>
      <c r="E27" s="146"/>
      <c r="F27" s="146"/>
      <c r="G27" s="146"/>
      <c r="H27" s="146"/>
      <c r="I27" s="146">
        <f t="shared" ref="I27:I35" si="4">G27+H27</f>
        <v>0</v>
      </c>
      <c r="J27" s="146">
        <f t="shared" ref="J27" si="5">E27+I27</f>
        <v>0</v>
      </c>
      <c r="K27" s="12"/>
    </row>
    <row r="28" spans="1:11" ht="63">
      <c r="A28" s="138"/>
      <c r="B28" s="133" t="s">
        <v>338</v>
      </c>
      <c r="C28" s="146"/>
      <c r="D28" s="146"/>
      <c r="E28" s="146"/>
      <c r="F28" s="146"/>
      <c r="G28" s="146"/>
      <c r="H28" s="146"/>
      <c r="I28" s="146">
        <f t="shared" si="4"/>
        <v>0</v>
      </c>
      <c r="J28" s="146">
        <f t="shared" ref="J28:J35" si="6">E28+I28</f>
        <v>0</v>
      </c>
      <c r="K28" s="12"/>
    </row>
    <row r="29" spans="1:11" ht="31.5">
      <c r="A29" s="138"/>
      <c r="B29" s="133" t="s">
        <v>319</v>
      </c>
      <c r="C29" s="146"/>
      <c r="D29" s="146"/>
      <c r="E29" s="146"/>
      <c r="F29" s="146"/>
      <c r="G29" s="146"/>
      <c r="H29" s="146"/>
      <c r="I29" s="146">
        <f t="shared" si="4"/>
        <v>0</v>
      </c>
      <c r="J29" s="146">
        <f t="shared" si="6"/>
        <v>0</v>
      </c>
      <c r="K29" s="12"/>
    </row>
    <row r="30" spans="1:11">
      <c r="A30" s="138"/>
      <c r="B30" s="133" t="s">
        <v>320</v>
      </c>
      <c r="C30" s="146">
        <v>316.60000000000002</v>
      </c>
      <c r="D30" s="146">
        <v>297.7</v>
      </c>
      <c r="E30" s="146">
        <v>297.7</v>
      </c>
      <c r="F30" s="146"/>
      <c r="G30" s="146"/>
      <c r="H30" s="146"/>
      <c r="I30" s="146">
        <f t="shared" si="4"/>
        <v>0</v>
      </c>
      <c r="J30" s="146">
        <f t="shared" si="6"/>
        <v>297.7</v>
      </c>
      <c r="K30" s="12"/>
    </row>
    <row r="31" spans="1:11">
      <c r="A31" s="138"/>
      <c r="B31" s="133" t="s">
        <v>339</v>
      </c>
      <c r="C31" s="146"/>
      <c r="D31" s="146"/>
      <c r="E31" s="146"/>
      <c r="F31" s="146"/>
      <c r="G31" s="146"/>
      <c r="H31" s="146"/>
      <c r="I31" s="146">
        <f t="shared" si="4"/>
        <v>0</v>
      </c>
      <c r="J31" s="146">
        <f t="shared" si="6"/>
        <v>0</v>
      </c>
      <c r="K31" s="12"/>
    </row>
    <row r="32" spans="1:11" ht="31.5">
      <c r="A32" s="138"/>
      <c r="B32" s="133" t="s">
        <v>323</v>
      </c>
      <c r="C32" s="146"/>
      <c r="D32" s="146"/>
      <c r="E32" s="146"/>
      <c r="F32" s="146"/>
      <c r="G32" s="146"/>
      <c r="H32" s="146"/>
      <c r="I32" s="146">
        <f t="shared" si="4"/>
        <v>0</v>
      </c>
      <c r="J32" s="146">
        <f t="shared" si="6"/>
        <v>0</v>
      </c>
      <c r="K32" s="12"/>
    </row>
    <row r="33" spans="1:11">
      <c r="A33" s="138"/>
      <c r="B33" s="133" t="s">
        <v>324</v>
      </c>
      <c r="C33" s="146"/>
      <c r="D33" s="146"/>
      <c r="E33" s="146"/>
      <c r="F33" s="146"/>
      <c r="G33" s="146"/>
      <c r="H33" s="146"/>
      <c r="I33" s="146">
        <f t="shared" si="4"/>
        <v>0</v>
      </c>
      <c r="J33" s="146">
        <f t="shared" si="6"/>
        <v>0</v>
      </c>
      <c r="K33" s="12"/>
    </row>
    <row r="34" spans="1:11">
      <c r="A34" s="138"/>
      <c r="B34" s="127" t="s">
        <v>275</v>
      </c>
      <c r="C34" s="146"/>
      <c r="D34" s="146"/>
      <c r="E34" s="146"/>
      <c r="F34" s="146"/>
      <c r="G34" s="146"/>
      <c r="H34" s="146"/>
      <c r="I34" s="146">
        <f t="shared" si="4"/>
        <v>0</v>
      </c>
      <c r="J34" s="146">
        <f t="shared" si="6"/>
        <v>0</v>
      </c>
      <c r="K34" s="12"/>
    </row>
    <row r="35" spans="1:11" ht="31.5">
      <c r="A35" s="138"/>
      <c r="B35" s="127" t="s">
        <v>276</v>
      </c>
      <c r="C35" s="146">
        <v>8</v>
      </c>
      <c r="D35" s="146"/>
      <c r="E35" s="146"/>
      <c r="F35" s="146"/>
      <c r="G35" s="146"/>
      <c r="H35" s="146"/>
      <c r="I35" s="146">
        <f t="shared" si="4"/>
        <v>0</v>
      </c>
      <c r="J35" s="146">
        <f t="shared" si="6"/>
        <v>0</v>
      </c>
      <c r="K35" s="12"/>
    </row>
    <row r="36" spans="1:11" ht="31.5">
      <c r="A36" s="138"/>
      <c r="B36" s="127" t="s">
        <v>316</v>
      </c>
      <c r="C36" s="146">
        <f>SUM(C38:C41)</f>
        <v>2035.3</v>
      </c>
      <c r="D36" s="146">
        <f>SUM(D38:D41)</f>
        <v>0</v>
      </c>
      <c r="E36" s="146">
        <f>SUM(E38:E41)</f>
        <v>0</v>
      </c>
      <c r="F36" s="146"/>
      <c r="G36" s="146">
        <f>SUM(G38:G41)</f>
        <v>0</v>
      </c>
      <c r="H36" s="146">
        <f>SUM(H38:H41)</f>
        <v>0</v>
      </c>
      <c r="I36" s="146">
        <f>SUM(I38:I41)</f>
        <v>0</v>
      </c>
      <c r="J36" s="146">
        <f>SUM(J38:J41)</f>
        <v>0</v>
      </c>
      <c r="K36" s="12"/>
    </row>
    <row r="37" spans="1:11">
      <c r="A37" s="138"/>
      <c r="B37" s="127" t="s">
        <v>17</v>
      </c>
      <c r="C37" s="146"/>
      <c r="D37" s="146"/>
      <c r="E37" s="146"/>
      <c r="F37" s="146"/>
      <c r="G37" s="146"/>
      <c r="H37" s="146"/>
      <c r="I37" s="146"/>
      <c r="J37" s="146"/>
      <c r="K37" s="12"/>
    </row>
    <row r="38" spans="1:11">
      <c r="A38" s="138"/>
      <c r="B38" s="133" t="s">
        <v>340</v>
      </c>
      <c r="C38" s="146">
        <v>2035.3</v>
      </c>
      <c r="D38" s="146"/>
      <c r="E38" s="146"/>
      <c r="F38" s="146"/>
      <c r="G38" s="146"/>
      <c r="H38" s="146"/>
      <c r="I38" s="146">
        <f t="shared" ref="I38:I42" si="7">G38+H38</f>
        <v>0</v>
      </c>
      <c r="J38" s="146">
        <f t="shared" ref="J38:J47" si="8">E38+I38</f>
        <v>0</v>
      </c>
      <c r="K38" s="12"/>
    </row>
    <row r="39" spans="1:11">
      <c r="A39" s="138"/>
      <c r="B39" s="133" t="s">
        <v>341</v>
      </c>
      <c r="C39" s="146"/>
      <c r="D39" s="146"/>
      <c r="E39" s="146"/>
      <c r="F39" s="146"/>
      <c r="G39" s="146"/>
      <c r="H39" s="146"/>
      <c r="I39" s="146">
        <f t="shared" si="7"/>
        <v>0</v>
      </c>
      <c r="J39" s="146">
        <f t="shared" si="8"/>
        <v>0</v>
      </c>
      <c r="K39" s="12"/>
    </row>
    <row r="40" spans="1:11">
      <c r="A40" s="138"/>
      <c r="B40" s="133" t="s">
        <v>322</v>
      </c>
      <c r="C40" s="146"/>
      <c r="D40" s="146"/>
      <c r="E40" s="146"/>
      <c r="F40" s="146"/>
      <c r="G40" s="146"/>
      <c r="H40" s="146"/>
      <c r="I40" s="146">
        <f t="shared" si="7"/>
        <v>0</v>
      </c>
      <c r="J40" s="146">
        <f t="shared" si="8"/>
        <v>0</v>
      </c>
      <c r="K40" s="12"/>
    </row>
    <row r="41" spans="1:11" ht="63">
      <c r="A41" s="138"/>
      <c r="B41" s="133" t="s">
        <v>321</v>
      </c>
      <c r="C41" s="146"/>
      <c r="D41" s="146"/>
      <c r="E41" s="146"/>
      <c r="F41" s="146"/>
      <c r="G41" s="146"/>
      <c r="H41" s="146"/>
      <c r="I41" s="146">
        <f t="shared" si="7"/>
        <v>0</v>
      </c>
      <c r="J41" s="146">
        <f t="shared" si="8"/>
        <v>0</v>
      </c>
      <c r="K41" s="12"/>
    </row>
    <row r="42" spans="1:11">
      <c r="A42" s="138"/>
      <c r="B42" s="127" t="s">
        <v>317</v>
      </c>
      <c r="C42" s="146"/>
      <c r="D42" s="146"/>
      <c r="E42" s="146"/>
      <c r="F42" s="146"/>
      <c r="G42" s="146"/>
      <c r="H42" s="146"/>
      <c r="I42" s="146">
        <f t="shared" si="7"/>
        <v>0</v>
      </c>
      <c r="J42" s="146">
        <f t="shared" si="8"/>
        <v>0</v>
      </c>
      <c r="K42" s="12"/>
    </row>
    <row r="43" spans="1:11">
      <c r="A43" s="138"/>
      <c r="B43" s="127" t="s">
        <v>277</v>
      </c>
      <c r="C43" s="146">
        <v>8</v>
      </c>
      <c r="D43" s="146">
        <v>5.6</v>
      </c>
      <c r="E43" s="146">
        <v>5.6</v>
      </c>
      <c r="F43" s="146"/>
      <c r="G43" s="146"/>
      <c r="H43" s="146"/>
      <c r="I43" s="146"/>
      <c r="J43" s="146">
        <f t="shared" si="8"/>
        <v>5.6</v>
      </c>
    </row>
    <row r="44" spans="1:11">
      <c r="A44" s="138"/>
      <c r="B44" s="128" t="s">
        <v>278</v>
      </c>
      <c r="C44" s="146">
        <f>C46+C47</f>
        <v>0</v>
      </c>
      <c r="D44" s="146">
        <f>D46+D47</f>
        <v>0</v>
      </c>
      <c r="E44" s="146">
        <f>E46+E47</f>
        <v>0</v>
      </c>
      <c r="F44" s="146"/>
      <c r="G44" s="146">
        <f>G46+G47</f>
        <v>0</v>
      </c>
      <c r="H44" s="146">
        <f>H46+H47</f>
        <v>0</v>
      </c>
      <c r="I44" s="146">
        <f>I46+I47</f>
        <v>0</v>
      </c>
      <c r="J44" s="146">
        <f>E44+I44</f>
        <v>0</v>
      </c>
      <c r="K44" s="12"/>
    </row>
    <row r="45" spans="1:11">
      <c r="A45" s="138"/>
      <c r="B45" s="127" t="s">
        <v>17</v>
      </c>
      <c r="C45" s="146"/>
      <c r="D45" s="146"/>
      <c r="E45" s="146"/>
      <c r="F45" s="146"/>
      <c r="G45" s="146"/>
      <c r="H45" s="146"/>
      <c r="I45" s="146"/>
      <c r="J45" s="146">
        <f>E45+I45</f>
        <v>0</v>
      </c>
      <c r="K45" s="12"/>
    </row>
    <row r="46" spans="1:11">
      <c r="A46" s="138"/>
      <c r="B46" s="133" t="s">
        <v>342</v>
      </c>
      <c r="C46" s="146"/>
      <c r="D46" s="146"/>
      <c r="E46" s="146"/>
      <c r="F46" s="146"/>
      <c r="G46" s="146"/>
      <c r="H46" s="146"/>
      <c r="I46" s="146"/>
      <c r="J46" s="146">
        <f>E46+I46</f>
        <v>0</v>
      </c>
      <c r="K46" s="12"/>
    </row>
    <row r="47" spans="1:11" ht="31.5">
      <c r="A47" s="138"/>
      <c r="B47" s="133" t="s">
        <v>343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70" t="s">
        <v>24</v>
      </c>
      <c r="B48" s="13" t="s">
        <v>25</v>
      </c>
      <c r="C48" s="145">
        <f>C49+C50+C51</f>
        <v>8540</v>
      </c>
      <c r="D48" s="145">
        <f t="shared" ref="D48:H48" si="9">D49+D50+D51</f>
        <v>8781.6999999999989</v>
      </c>
      <c r="E48" s="145">
        <f t="shared" si="9"/>
        <v>8781.6999999999989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8781.6999999999989</v>
      </c>
      <c r="K48" s="12"/>
    </row>
    <row r="49" spans="1:11">
      <c r="A49" s="170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70"/>
      <c r="B50" s="14" t="s">
        <v>27</v>
      </c>
      <c r="C50" s="132">
        <v>236.6</v>
      </c>
      <c r="D50" s="132">
        <v>478.3</v>
      </c>
      <c r="E50" s="132">
        <v>478.3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478.3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270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279</v>
      </c>
      <c r="C53" s="145">
        <v>7257.8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50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226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71" t="s">
        <v>30</v>
      </c>
      <c r="B58" s="171"/>
      <c r="C58" s="145">
        <f>C60+C89+C94+C103+C112</f>
        <v>18465.600000000002</v>
      </c>
      <c r="D58" s="145">
        <f>D60+D89+D94+D103+D112</f>
        <v>16303.7</v>
      </c>
      <c r="E58" s="145">
        <f>E60+E89+E94+E103+E112</f>
        <v>16303.7</v>
      </c>
      <c r="F58" s="145"/>
      <c r="G58" s="145">
        <f>G60+G89+G94+G103+G112</f>
        <v>1710</v>
      </c>
      <c r="H58" s="145">
        <v>-77</v>
      </c>
      <c r="I58" s="145">
        <f t="shared" ref="I58:J58" si="15">I60+I89+I94+I103+I112</f>
        <v>1633</v>
      </c>
      <c r="J58" s="145">
        <f t="shared" si="15"/>
        <v>17936.7</v>
      </c>
      <c r="K58" s="11"/>
    </row>
    <row r="59" spans="1:11" s="7" customFormat="1">
      <c r="A59" s="172" t="s">
        <v>31</v>
      </c>
      <c r="B59" s="172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74" t="s">
        <v>15</v>
      </c>
      <c r="B60" s="17" t="s">
        <v>136</v>
      </c>
      <c r="C60" s="145">
        <f>C62+C67+C73+C75+C77+C79+C81+C83+C88</f>
        <v>11210.600000000002</v>
      </c>
      <c r="D60" s="145">
        <f>D62+D67+D73+D75+D77+D79+D81+D83+D88</f>
        <v>11872.1</v>
      </c>
      <c r="E60" s="145">
        <f>E62+E67+E73+E75+E77+E79+E81+E83+E88</f>
        <v>11872.1</v>
      </c>
      <c r="F60" s="145"/>
      <c r="G60" s="145">
        <f>G62+G67+G73+G75+G77+G79+G81+G83+G88</f>
        <v>0</v>
      </c>
      <c r="H60" s="145">
        <f>H62+H67+H73+H75+H77+H79+H81+H83+H88</f>
        <v>-77</v>
      </c>
      <c r="I60" s="145">
        <f t="shared" ref="I60:J60" si="16">I62+I67+I73+I75+I77+I79+I81+I83+I88</f>
        <v>-77</v>
      </c>
      <c r="J60" s="145">
        <f t="shared" si="16"/>
        <v>11795.1</v>
      </c>
      <c r="K60" s="18"/>
    </row>
    <row r="61" spans="1:11">
      <c r="A61" s="174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9759.2000000000007</v>
      </c>
      <c r="D62" s="132">
        <f t="shared" ref="D62:J62" si="17">D64+D65+D66</f>
        <v>10394</v>
      </c>
      <c r="E62" s="132">
        <f t="shared" si="17"/>
        <v>10394</v>
      </c>
      <c r="F62" s="132"/>
      <c r="G62" s="132">
        <f t="shared" si="17"/>
        <v>0</v>
      </c>
      <c r="H62" s="132">
        <f t="shared" si="17"/>
        <v>0</v>
      </c>
      <c r="I62" s="132">
        <f>I64+I65+I66</f>
        <v>0</v>
      </c>
      <c r="J62" s="132">
        <f t="shared" si="17"/>
        <v>10394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>
      <c r="A64" s="140" t="s">
        <v>35</v>
      </c>
      <c r="B64" s="23" t="s">
        <v>36</v>
      </c>
      <c r="C64" s="132">
        <v>7021.9</v>
      </c>
      <c r="D64" s="132">
        <v>7308.5</v>
      </c>
      <c r="E64" s="132">
        <v>7308.5</v>
      </c>
      <c r="F64" s="132"/>
      <c r="G64" s="132"/>
      <c r="H64" s="132"/>
      <c r="I64" s="132">
        <f t="shared" ref="I64:I88" si="19">G64+H64</f>
        <v>0</v>
      </c>
      <c r="J64" s="132">
        <f t="shared" si="18"/>
        <v>7308.5</v>
      </c>
      <c r="K64" s="24"/>
    </row>
    <row r="65" spans="1:11">
      <c r="A65" s="140" t="s">
        <v>37</v>
      </c>
      <c r="B65" s="23" t="s">
        <v>38</v>
      </c>
      <c r="C65" s="132">
        <v>2737.3</v>
      </c>
      <c r="D65" s="132">
        <v>3085.5</v>
      </c>
      <c r="E65" s="132">
        <v>3085.5</v>
      </c>
      <c r="F65" s="132"/>
      <c r="G65" s="132"/>
      <c r="H65" s="132"/>
      <c r="I65" s="132">
        <f t="shared" si="19"/>
        <v>0</v>
      </c>
      <c r="J65" s="132">
        <f t="shared" si="18"/>
        <v>3085.5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>
      <c r="A67" s="140" t="s">
        <v>41</v>
      </c>
      <c r="B67" s="21" t="s">
        <v>42</v>
      </c>
      <c r="C67" s="132">
        <v>1119.8</v>
      </c>
      <c r="D67" s="132">
        <v>1125.5999999999999</v>
      </c>
      <c r="E67" s="132">
        <v>1125.5999999999999</v>
      </c>
      <c r="F67" s="132"/>
      <c r="G67" s="132"/>
      <c r="H67" s="132"/>
      <c r="I67" s="132">
        <f t="shared" si="19"/>
        <v>0</v>
      </c>
      <c r="J67" s="132">
        <f t="shared" si="18"/>
        <v>1125.5999999999999</v>
      </c>
      <c r="K67" s="22"/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>
      <c r="A69" s="140" t="s">
        <v>43</v>
      </c>
      <c r="B69" s="26" t="s">
        <v>271</v>
      </c>
      <c r="C69" s="132">
        <v>594.4</v>
      </c>
      <c r="D69" s="132">
        <v>530.6</v>
      </c>
      <c r="E69" s="132">
        <v>530.6</v>
      </c>
      <c r="F69" s="132"/>
      <c r="G69" s="132"/>
      <c r="H69" s="132"/>
      <c r="I69" s="132">
        <f t="shared" si="19"/>
        <v>0</v>
      </c>
      <c r="J69" s="132">
        <f t="shared" si="18"/>
        <v>530.6</v>
      </c>
      <c r="K69" s="27"/>
    </row>
    <row r="70" spans="1:11">
      <c r="A70" s="140" t="s">
        <v>325</v>
      </c>
      <c r="B70" s="26" t="s">
        <v>280</v>
      </c>
      <c r="C70" s="132">
        <v>444.7</v>
      </c>
      <c r="D70" s="132">
        <v>506</v>
      </c>
      <c r="E70" s="132">
        <v>506</v>
      </c>
      <c r="F70" s="132"/>
      <c r="G70" s="132"/>
      <c r="H70" s="132"/>
      <c r="I70" s="132">
        <f t="shared" si="19"/>
        <v>0</v>
      </c>
      <c r="J70" s="132">
        <f t="shared" si="18"/>
        <v>506</v>
      </c>
      <c r="K70" s="27"/>
    </row>
    <row r="71" spans="1:11">
      <c r="A71" s="140" t="s">
        <v>326</v>
      </c>
      <c r="B71" s="26" t="s">
        <v>272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327</v>
      </c>
      <c r="B72" s="26" t="s">
        <v>281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128.69999999999999</v>
      </c>
      <c r="D73" s="132">
        <v>120</v>
      </c>
      <c r="E73" s="132">
        <v>120</v>
      </c>
      <c r="F73" s="132"/>
      <c r="G73" s="132"/>
      <c r="H73" s="132"/>
      <c r="I73" s="132">
        <f t="shared" si="19"/>
        <v>0</v>
      </c>
      <c r="J73" s="132">
        <f t="shared" si="18"/>
        <v>120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>
      <c r="A81" s="140" t="s">
        <v>57</v>
      </c>
      <c r="B81" s="21" t="s">
        <v>58</v>
      </c>
      <c r="C81" s="132">
        <v>127.7</v>
      </c>
      <c r="D81" s="132">
        <v>140</v>
      </c>
      <c r="E81" s="132">
        <v>140</v>
      </c>
      <c r="F81" s="132"/>
      <c r="G81" s="132"/>
      <c r="H81" s="132"/>
      <c r="I81" s="132">
        <f t="shared" si="19"/>
        <v>0</v>
      </c>
      <c r="J81" s="132">
        <f t="shared" si="18"/>
        <v>140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75.2</v>
      </c>
      <c r="D83" s="132">
        <v>92.5</v>
      </c>
      <c r="E83" s="132">
        <v>92.5</v>
      </c>
      <c r="F83" s="132"/>
      <c r="G83" s="132"/>
      <c r="H83" s="132">
        <v>-77</v>
      </c>
      <c r="I83" s="132">
        <f t="shared" si="19"/>
        <v>-77</v>
      </c>
      <c r="J83" s="132">
        <f t="shared" si="18"/>
        <v>15.5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 ht="47.25">
      <c r="A85" s="140" t="s">
        <v>62</v>
      </c>
      <c r="B85" s="114" t="s">
        <v>220</v>
      </c>
      <c r="C85" s="132">
        <v>75.2</v>
      </c>
      <c r="D85" s="132">
        <v>92.5</v>
      </c>
      <c r="E85" s="132">
        <v>92.5</v>
      </c>
      <c r="F85" s="132"/>
      <c r="G85" s="132"/>
      <c r="H85" s="132">
        <v>-77</v>
      </c>
      <c r="I85" s="132">
        <v>-77</v>
      </c>
      <c r="J85" s="132">
        <f t="shared" si="18"/>
        <v>15.5</v>
      </c>
      <c r="K85" s="22" t="s">
        <v>356</v>
      </c>
    </row>
    <row r="86" spans="1:11">
      <c r="A86" s="140" t="s">
        <v>219</v>
      </c>
      <c r="B86" s="114" t="s">
        <v>221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222</v>
      </c>
      <c r="B87" s="114" t="s">
        <v>227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185.1</v>
      </c>
      <c r="D89" s="145">
        <f>D90+D91+D92+D93</f>
        <v>0</v>
      </c>
      <c r="E89" s="145">
        <v>0</v>
      </c>
      <c r="F89" s="145" t="s">
        <v>262</v>
      </c>
      <c r="G89" s="145">
        <f>G90+G91+G92+G93</f>
        <v>0</v>
      </c>
      <c r="H89" s="145">
        <f>H90+H91+H92+H93</f>
        <v>0</v>
      </c>
      <c r="I89" s="145">
        <f>I90+I91+I92+I93</f>
        <v>0</v>
      </c>
      <c r="J89" s="145">
        <f>J90+J91+J92+J93</f>
        <v>0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262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262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>
      <c r="A92" s="28" t="s">
        <v>70</v>
      </c>
      <c r="B92" s="136" t="s">
        <v>71</v>
      </c>
      <c r="C92" s="132">
        <v>185.1</v>
      </c>
      <c r="D92" s="132">
        <v>0</v>
      </c>
      <c r="E92" s="132">
        <v>0</v>
      </c>
      <c r="F92" s="132" t="s">
        <v>262</v>
      </c>
      <c r="G92" s="132">
        <v>0</v>
      </c>
      <c r="H92" s="132"/>
      <c r="I92" s="132">
        <v>0</v>
      </c>
      <c r="J92" s="132">
        <f>E92+I92</f>
        <v>0</v>
      </c>
      <c r="K92" s="29"/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262</v>
      </c>
      <c r="G93" s="132">
        <v>0</v>
      </c>
      <c r="H93" s="132"/>
      <c r="I93" s="132">
        <v>0</v>
      </c>
      <c r="J93" s="132">
        <f>E93+I93</f>
        <v>0</v>
      </c>
      <c r="K93" s="29"/>
    </row>
    <row r="94" spans="1:11" ht="47.25">
      <c r="A94" s="141" t="s">
        <v>29</v>
      </c>
      <c r="B94" s="17" t="s">
        <v>74</v>
      </c>
      <c r="C94" s="145">
        <f>C97</f>
        <v>147.9</v>
      </c>
      <c r="D94" s="145">
        <f>D95+D97+D99+D101</f>
        <v>235.2</v>
      </c>
      <c r="E94" s="145">
        <f>E95+E97+E99+E101</f>
        <v>235.2</v>
      </c>
      <c r="F94" s="145" t="s">
        <v>262</v>
      </c>
      <c r="G94" s="145">
        <f>G95+G97+G99+G101</f>
        <v>1299</v>
      </c>
      <c r="H94" s="145">
        <f>H95+H97+H99+H101</f>
        <v>0</v>
      </c>
      <c r="I94" s="145">
        <f>I95+I97+I99+I101</f>
        <v>1299</v>
      </c>
      <c r="J94" s="145">
        <f>J95+J97+J99+J101</f>
        <v>1534.2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262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262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 ht="47.25">
      <c r="A97" s="28" t="s">
        <v>78</v>
      </c>
      <c r="B97" s="136" t="s">
        <v>79</v>
      </c>
      <c r="C97" s="132">
        <v>147.9</v>
      </c>
      <c r="D97" s="132">
        <v>235.2</v>
      </c>
      <c r="E97" s="132">
        <v>235.2</v>
      </c>
      <c r="F97" s="132" t="s">
        <v>262</v>
      </c>
      <c r="G97" s="132">
        <v>1299</v>
      </c>
      <c r="H97" s="132"/>
      <c r="I97" s="132">
        <f t="shared" si="10"/>
        <v>1299</v>
      </c>
      <c r="J97" s="132">
        <f t="shared" si="20"/>
        <v>1534.2</v>
      </c>
      <c r="K97" s="29" t="s">
        <v>359</v>
      </c>
    </row>
    <row r="98" spans="1:11">
      <c r="A98" s="28" t="s">
        <v>80</v>
      </c>
      <c r="B98" s="26" t="s">
        <v>44</v>
      </c>
      <c r="C98" s="132">
        <v>127.9</v>
      </c>
      <c r="D98" s="132">
        <v>150</v>
      </c>
      <c r="E98" s="132">
        <v>150</v>
      </c>
      <c r="F98" s="132" t="s">
        <v>262</v>
      </c>
      <c r="G98" s="132"/>
      <c r="H98" s="132"/>
      <c r="I98" s="132">
        <f t="shared" si="10"/>
        <v>0</v>
      </c>
      <c r="J98" s="132">
        <f t="shared" si="20"/>
        <v>150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262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262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262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262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262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262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262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262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262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262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223</v>
      </c>
      <c r="C109" s="132"/>
      <c r="D109" s="132"/>
      <c r="E109" s="132"/>
      <c r="F109" s="132" t="s">
        <v>262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225</v>
      </c>
      <c r="B110" s="136" t="s">
        <v>224</v>
      </c>
      <c r="C110" s="132"/>
      <c r="D110" s="132"/>
      <c r="E110" s="132"/>
      <c r="F110" s="132" t="s">
        <v>262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192</v>
      </c>
      <c r="B111" s="143" t="s">
        <v>328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6922</v>
      </c>
      <c r="D112" s="145">
        <f>D113+D115+D116+D118+D119+D120+D123+D124+D125+D126+D127+D128+D129</f>
        <v>4196.3999999999996</v>
      </c>
      <c r="E112" s="145">
        <f>E113+E115+E116+E118+E119+E120+E123+E124+E125+E126+E127+E128+E129</f>
        <v>4196.3999999999996</v>
      </c>
      <c r="F112" s="145" t="s">
        <v>262</v>
      </c>
      <c r="G112" s="145">
        <f t="shared" ref="G112:J112" si="25">G113+G115+G116+G118+G119+G120+G123+G124+G125+G126+G127+G128+G129</f>
        <v>411</v>
      </c>
      <c r="H112" s="145">
        <f t="shared" si="25"/>
        <v>0</v>
      </c>
      <c r="I112" s="145">
        <f t="shared" si="25"/>
        <v>411</v>
      </c>
      <c r="J112" s="145">
        <f t="shared" si="25"/>
        <v>4607.3999999999996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262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262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63">
      <c r="A115" s="28" t="s">
        <v>100</v>
      </c>
      <c r="B115" s="136" t="s">
        <v>101</v>
      </c>
      <c r="C115" s="132">
        <v>1437.6</v>
      </c>
      <c r="D115" s="132">
        <v>902</v>
      </c>
      <c r="E115" s="132">
        <v>902</v>
      </c>
      <c r="F115" s="132" t="s">
        <v>262</v>
      </c>
      <c r="G115" s="132">
        <v>378.8</v>
      </c>
      <c r="H115" s="132"/>
      <c r="I115" s="132">
        <f t="shared" si="26"/>
        <v>378.8</v>
      </c>
      <c r="J115" s="132">
        <f t="shared" si="27"/>
        <v>1280.8</v>
      </c>
      <c r="K115" s="29" t="s">
        <v>358</v>
      </c>
    </row>
    <row r="116" spans="1:11" ht="47.25">
      <c r="A116" s="28" t="s">
        <v>102</v>
      </c>
      <c r="B116" s="136" t="s">
        <v>103</v>
      </c>
      <c r="C116" s="132">
        <v>95.1</v>
      </c>
      <c r="D116" s="132">
        <v>106</v>
      </c>
      <c r="E116" s="132">
        <v>106</v>
      </c>
      <c r="F116" s="132"/>
      <c r="G116" s="132">
        <v>10</v>
      </c>
      <c r="H116" s="132"/>
      <c r="I116" s="132">
        <f t="shared" si="26"/>
        <v>10</v>
      </c>
      <c r="J116" s="132">
        <f t="shared" si="27"/>
        <v>116</v>
      </c>
      <c r="K116" s="29" t="s">
        <v>357</v>
      </c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262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2706.3</v>
      </c>
      <c r="D119" s="132">
        <v>0</v>
      </c>
      <c r="E119" s="132">
        <v>0</v>
      </c>
      <c r="F119" s="132"/>
      <c r="G119" s="132"/>
      <c r="H119" s="132"/>
      <c r="I119" s="132"/>
      <c r="J119" s="132">
        <f t="shared" si="27"/>
        <v>0</v>
      </c>
      <c r="K119" s="29"/>
    </row>
    <row r="120" spans="1:11">
      <c r="A120" s="28" t="s">
        <v>109</v>
      </c>
      <c r="B120" s="136" t="s">
        <v>110</v>
      </c>
      <c r="C120" s="132">
        <v>383.9</v>
      </c>
      <c r="D120" s="132">
        <v>406.4</v>
      </c>
      <c r="E120" s="132">
        <v>406.4</v>
      </c>
      <c r="F120" s="132"/>
      <c r="G120" s="132"/>
      <c r="H120" s="132"/>
      <c r="I120" s="132">
        <f t="shared" si="26"/>
        <v>0</v>
      </c>
      <c r="J120" s="132">
        <f t="shared" si="27"/>
        <v>406.4</v>
      </c>
      <c r="K120" s="29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264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265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262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262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230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229</v>
      </c>
      <c r="B127" s="136" t="s">
        <v>263</v>
      </c>
      <c r="C127" s="132">
        <v>146.6</v>
      </c>
      <c r="D127" s="132">
        <v>209.4</v>
      </c>
      <c r="E127" s="132">
        <v>209.4</v>
      </c>
      <c r="F127" s="132" t="s">
        <v>262</v>
      </c>
      <c r="G127" s="132">
        <v>22.2</v>
      </c>
      <c r="H127" s="132"/>
      <c r="I127" s="132">
        <f t="shared" si="26"/>
        <v>22.2</v>
      </c>
      <c r="J127" s="132">
        <f t="shared" si="27"/>
        <v>231.6</v>
      </c>
      <c r="K127" s="29" t="s">
        <v>364</v>
      </c>
    </row>
    <row r="128" spans="1:11" ht="31.5">
      <c r="A128" s="31" t="s">
        <v>267</v>
      </c>
      <c r="B128" s="136" t="s">
        <v>266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v>2152.5</v>
      </c>
      <c r="D129" s="132">
        <v>2562.6</v>
      </c>
      <c r="E129" s="132">
        <v>2562.6</v>
      </c>
      <c r="F129" s="132">
        <f t="shared" ref="F129:J129" si="28">SUM(F130:F157)</f>
        <v>0</v>
      </c>
      <c r="G129" s="132">
        <f t="shared" si="28"/>
        <v>0</v>
      </c>
      <c r="H129" s="132">
        <f t="shared" si="28"/>
        <v>0</v>
      </c>
      <c r="I129" s="132">
        <f t="shared" si="28"/>
        <v>0</v>
      </c>
      <c r="J129" s="132">
        <f t="shared" si="28"/>
        <v>2562.6</v>
      </c>
      <c r="K129" s="29"/>
    </row>
    <row r="130" spans="1:11">
      <c r="A130" s="117" t="s">
        <v>282</v>
      </c>
      <c r="B130" s="15" t="s">
        <v>231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283</v>
      </c>
      <c r="B131" s="15" t="s">
        <v>232</v>
      </c>
      <c r="C131" s="132">
        <v>214.7</v>
      </c>
      <c r="D131" s="132">
        <v>150</v>
      </c>
      <c r="E131" s="132">
        <v>150</v>
      </c>
      <c r="F131" s="132"/>
      <c r="G131" s="132">
        <v>0</v>
      </c>
      <c r="H131" s="132"/>
      <c r="I131" s="132">
        <f t="shared" ref="I131:I157" si="31">G131+H131</f>
        <v>0</v>
      </c>
      <c r="J131" s="132">
        <f t="shared" ref="J131:J157" si="32">E131+I131</f>
        <v>150</v>
      </c>
      <c r="K131" s="29"/>
    </row>
    <row r="132" spans="1:11">
      <c r="A132" s="117" t="s">
        <v>284</v>
      </c>
      <c r="B132" s="15" t="s">
        <v>233</v>
      </c>
      <c r="C132" s="132">
        <v>91.6</v>
      </c>
      <c r="D132" s="132">
        <v>100</v>
      </c>
      <c r="E132" s="132">
        <v>100</v>
      </c>
      <c r="F132" s="132"/>
      <c r="G132" s="132"/>
      <c r="H132" s="132"/>
      <c r="I132" s="132">
        <f t="shared" si="31"/>
        <v>0</v>
      </c>
      <c r="J132" s="132">
        <f t="shared" si="32"/>
        <v>100</v>
      </c>
      <c r="K132" s="29"/>
    </row>
    <row r="133" spans="1:11">
      <c r="A133" s="117" t="s">
        <v>285</v>
      </c>
      <c r="B133" s="15" t="s">
        <v>234</v>
      </c>
      <c r="C133" s="132">
        <v>40.1</v>
      </c>
      <c r="D133" s="132">
        <v>70</v>
      </c>
      <c r="E133" s="132">
        <v>70</v>
      </c>
      <c r="F133" s="132"/>
      <c r="G133" s="132"/>
      <c r="H133" s="132"/>
      <c r="I133" s="132">
        <f t="shared" si="31"/>
        <v>0</v>
      </c>
      <c r="J133" s="132">
        <f t="shared" si="32"/>
        <v>70</v>
      </c>
      <c r="K133" s="29"/>
    </row>
    <row r="134" spans="1:11">
      <c r="A134" s="117" t="s">
        <v>286</v>
      </c>
      <c r="B134" s="15" t="s">
        <v>235</v>
      </c>
      <c r="C134" s="132"/>
      <c r="D134" s="146">
        <v>100</v>
      </c>
      <c r="E134" s="146">
        <v>100</v>
      </c>
      <c r="F134" s="132"/>
      <c r="G134" s="132">
        <v>0</v>
      </c>
      <c r="H134" s="132">
        <v>0</v>
      </c>
      <c r="I134" s="132">
        <f t="shared" si="31"/>
        <v>0</v>
      </c>
      <c r="J134" s="132">
        <f t="shared" si="32"/>
        <v>100</v>
      </c>
      <c r="K134" s="29"/>
    </row>
    <row r="135" spans="1:11">
      <c r="A135" s="117" t="s">
        <v>287</v>
      </c>
      <c r="B135" s="15" t="s">
        <v>236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288</v>
      </c>
      <c r="B136" s="15" t="s">
        <v>237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>
      <c r="A137" s="117" t="s">
        <v>289</v>
      </c>
      <c r="B137" s="15" t="s">
        <v>238</v>
      </c>
      <c r="C137" s="132">
        <v>2.8</v>
      </c>
      <c r="D137" s="132">
        <v>30</v>
      </c>
      <c r="E137" s="132">
        <v>30</v>
      </c>
      <c r="F137" s="132"/>
      <c r="G137" s="132"/>
      <c r="H137" s="132"/>
      <c r="I137" s="132">
        <f t="shared" si="31"/>
        <v>0</v>
      </c>
      <c r="J137" s="132">
        <f t="shared" si="32"/>
        <v>30</v>
      </c>
      <c r="K137" s="29"/>
    </row>
    <row r="138" spans="1:11">
      <c r="A138" s="117" t="s">
        <v>290</v>
      </c>
      <c r="B138" s="15" t="s">
        <v>239</v>
      </c>
      <c r="C138" s="132">
        <v>22.3</v>
      </c>
      <c r="D138" s="132">
        <v>80</v>
      </c>
      <c r="E138" s="132">
        <v>80</v>
      </c>
      <c r="F138" s="132"/>
      <c r="G138" s="132">
        <v>0</v>
      </c>
      <c r="H138" s="132"/>
      <c r="I138" s="132">
        <f t="shared" si="31"/>
        <v>0</v>
      </c>
      <c r="J138" s="132">
        <f t="shared" si="32"/>
        <v>80</v>
      </c>
      <c r="K138" s="29"/>
    </row>
    <row r="139" spans="1:11">
      <c r="A139" s="117" t="s">
        <v>291</v>
      </c>
      <c r="B139" s="15" t="s">
        <v>240</v>
      </c>
      <c r="C139" s="132">
        <v>125.6</v>
      </c>
      <c r="D139" s="132">
        <v>100</v>
      </c>
      <c r="E139" s="132">
        <v>100</v>
      </c>
      <c r="F139" s="132"/>
      <c r="G139" s="132"/>
      <c r="H139" s="132"/>
      <c r="I139" s="132">
        <f t="shared" si="31"/>
        <v>0</v>
      </c>
      <c r="J139" s="132">
        <f t="shared" si="32"/>
        <v>100</v>
      </c>
      <c r="K139" s="29"/>
    </row>
    <row r="140" spans="1:11">
      <c r="A140" s="117" t="s">
        <v>292</v>
      </c>
      <c r="B140" s="15" t="s">
        <v>241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293</v>
      </c>
      <c r="B141" s="15" t="s">
        <v>242</v>
      </c>
      <c r="C141" s="132">
        <v>60</v>
      </c>
      <c r="D141" s="132">
        <v>40</v>
      </c>
      <c r="E141" s="132">
        <v>40</v>
      </c>
      <c r="F141" s="132"/>
      <c r="G141" s="132"/>
      <c r="H141" s="132"/>
      <c r="I141" s="132">
        <f t="shared" si="31"/>
        <v>0</v>
      </c>
      <c r="J141" s="132">
        <f t="shared" si="32"/>
        <v>40</v>
      </c>
      <c r="K141" s="29"/>
    </row>
    <row r="142" spans="1:11" ht="47.25">
      <c r="A142" s="117" t="s">
        <v>294</v>
      </c>
      <c r="B142" s="15" t="s">
        <v>243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295</v>
      </c>
      <c r="B143" s="15" t="s">
        <v>244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>
      <c r="A144" s="117" t="s">
        <v>296</v>
      </c>
      <c r="B144" s="15" t="s">
        <v>245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1"/>
        <v>0</v>
      </c>
      <c r="J144" s="132">
        <f t="shared" si="32"/>
        <v>20</v>
      </c>
      <c r="K144" s="29"/>
    </row>
    <row r="145" spans="1:11">
      <c r="A145" s="117" t="s">
        <v>297</v>
      </c>
      <c r="B145" s="15" t="s">
        <v>246</v>
      </c>
      <c r="C145" s="132">
        <v>47.4</v>
      </c>
      <c r="D145" s="132">
        <v>40</v>
      </c>
      <c r="E145" s="132">
        <v>40</v>
      </c>
      <c r="F145" s="132"/>
      <c r="G145" s="132">
        <v>0</v>
      </c>
      <c r="H145" s="132">
        <v>0</v>
      </c>
      <c r="I145" s="132">
        <f t="shared" si="31"/>
        <v>0</v>
      </c>
      <c r="J145" s="132">
        <f t="shared" si="32"/>
        <v>40</v>
      </c>
      <c r="K145" s="29"/>
    </row>
    <row r="146" spans="1:11" ht="36" customHeight="1">
      <c r="A146" s="117" t="s">
        <v>298</v>
      </c>
      <c r="B146" s="15" t="s">
        <v>247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299</v>
      </c>
      <c r="B147" s="15" t="s">
        <v>248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300</v>
      </c>
      <c r="B148" s="15" t="s">
        <v>249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301</v>
      </c>
      <c r="B149" s="15" t="s">
        <v>250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302</v>
      </c>
      <c r="B150" s="15" t="s">
        <v>251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303</v>
      </c>
      <c r="B151" s="15" t="s">
        <v>268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304</v>
      </c>
      <c r="B152" s="15" t="s">
        <v>252</v>
      </c>
      <c r="C152" s="132">
        <v>0</v>
      </c>
      <c r="D152" s="132">
        <v>60</v>
      </c>
      <c r="E152" s="132">
        <v>60</v>
      </c>
      <c r="F152" s="132"/>
      <c r="G152" s="132"/>
      <c r="H152" s="132"/>
      <c r="I152" s="132">
        <f t="shared" si="31"/>
        <v>0</v>
      </c>
      <c r="J152" s="132">
        <f t="shared" si="32"/>
        <v>60</v>
      </c>
      <c r="K152" s="29"/>
    </row>
    <row r="153" spans="1:11" ht="94.5">
      <c r="A153" s="117" t="s">
        <v>305</v>
      </c>
      <c r="B153" s="15" t="s">
        <v>253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306</v>
      </c>
      <c r="B154" s="15" t="s">
        <v>254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307</v>
      </c>
      <c r="B155" s="15" t="s">
        <v>255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308</v>
      </c>
      <c r="B156" s="15" t="s">
        <v>256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>
      <c r="A157" s="117" t="s">
        <v>309</v>
      </c>
      <c r="B157" s="15" t="s">
        <v>257</v>
      </c>
      <c r="C157" s="132">
        <v>1527.9</v>
      </c>
      <c r="D157" s="132">
        <v>1752.6</v>
      </c>
      <c r="E157" s="132">
        <v>1752.6</v>
      </c>
      <c r="F157" s="132"/>
      <c r="G157" s="132"/>
      <c r="H157" s="132"/>
      <c r="I157" s="132">
        <f t="shared" si="31"/>
        <v>0</v>
      </c>
      <c r="J157" s="132">
        <f t="shared" si="32"/>
        <v>1752.6</v>
      </c>
      <c r="K157" s="29"/>
    </row>
    <row r="158" spans="1:11" ht="93" customHeight="1">
      <c r="A158" s="155" t="s">
        <v>119</v>
      </c>
      <c r="B158" s="155"/>
      <c r="C158" s="148">
        <f>C9-C58</f>
        <v>8850.1999999999971</v>
      </c>
      <c r="D158" s="145">
        <f>D9-D58</f>
        <v>0</v>
      </c>
      <c r="E158" s="145">
        <f t="shared" ref="E158:J158" si="33">E9-E58</f>
        <v>0</v>
      </c>
      <c r="F158" s="145"/>
      <c r="G158" s="145">
        <f t="shared" si="33"/>
        <v>-1710</v>
      </c>
      <c r="H158" s="145">
        <f t="shared" si="33"/>
        <v>77</v>
      </c>
      <c r="I158" s="145">
        <f t="shared" si="33"/>
        <v>-1633</v>
      </c>
      <c r="J158" s="145">
        <f t="shared" si="33"/>
        <v>-1633.0000000000018</v>
      </c>
      <c r="K158" s="149" t="s">
        <v>363</v>
      </c>
    </row>
    <row r="159" spans="1:11" ht="36" customHeight="1">
      <c r="A159" s="155" t="s">
        <v>120</v>
      </c>
      <c r="B159" s="155"/>
      <c r="C159" s="145">
        <f>C160+C164+C167+C170+C173+C176</f>
        <v>0</v>
      </c>
      <c r="D159" s="145">
        <f>D160+D164+D167+D170+D173+D176</f>
        <v>0</v>
      </c>
      <c r="E159" s="145">
        <v>0</v>
      </c>
      <c r="F159" s="145"/>
      <c r="G159" s="145">
        <f>G160+G164+G167+G170+G173+G176</f>
        <v>1632.2</v>
      </c>
      <c r="H159" s="145">
        <f>H160+H164+H167+H170+H173+H176</f>
        <v>0</v>
      </c>
      <c r="I159" s="145">
        <v>1632.2</v>
      </c>
      <c r="J159" s="145">
        <f t="shared" ref="J159" si="34">J160+J164+J167+J170+J173+J176</f>
        <v>1632.2</v>
      </c>
      <c r="K159" s="32"/>
    </row>
    <row r="160" spans="1:11" ht="15.6" customHeight="1">
      <c r="A160" s="154" t="s">
        <v>121</v>
      </c>
      <c r="B160" s="155"/>
      <c r="C160" s="132">
        <f>C162</f>
        <v>0</v>
      </c>
      <c r="D160" s="132">
        <f t="shared" ref="D160" si="35">D162</f>
        <v>0</v>
      </c>
      <c r="E160" s="132">
        <v>0</v>
      </c>
      <c r="F160" s="132"/>
      <c r="G160" s="132">
        <f>G162</f>
        <v>1632.2</v>
      </c>
      <c r="H160" s="132">
        <f>H162</f>
        <v>0</v>
      </c>
      <c r="I160" s="132">
        <f>G160+H160</f>
        <v>1632.2</v>
      </c>
      <c r="J160" s="132">
        <f t="shared" si="22"/>
        <v>1632.2</v>
      </c>
      <c r="K160" s="32"/>
    </row>
    <row r="161" spans="1:11" ht="31.9" customHeight="1">
      <c r="A161" s="173" t="s">
        <v>122</v>
      </c>
      <c r="B161" s="173"/>
      <c r="C161" s="132"/>
      <c r="D161" s="132"/>
      <c r="E161" s="132"/>
      <c r="F161" s="132"/>
      <c r="G161" s="145"/>
      <c r="H161" s="132"/>
      <c r="I161" s="132"/>
      <c r="J161" s="132"/>
      <c r="K161" s="32"/>
    </row>
    <row r="162" spans="1:11" ht="15.6" customHeight="1">
      <c r="A162" s="153" t="s">
        <v>137</v>
      </c>
      <c r="B162" s="153"/>
      <c r="C162" s="132"/>
      <c r="D162" s="132"/>
      <c r="E162" s="132">
        <v>0</v>
      </c>
      <c r="F162" s="132"/>
      <c r="G162" s="132">
        <v>1632.2</v>
      </c>
      <c r="H162" s="132"/>
      <c r="I162" s="132">
        <f>I159</f>
        <v>1632.2</v>
      </c>
      <c r="J162" s="132">
        <f t="shared" si="22"/>
        <v>1632.2</v>
      </c>
      <c r="K162" s="32"/>
    </row>
    <row r="163" spans="1:11" ht="15.6" customHeight="1">
      <c r="A163" s="156" t="s">
        <v>329</v>
      </c>
      <c r="B163" s="157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4" t="s">
        <v>123</v>
      </c>
      <c r="B164" s="154"/>
      <c r="C164" s="132">
        <f>C165+C166</f>
        <v>0</v>
      </c>
      <c r="D164" s="132">
        <f>D165+D166</f>
        <v>0</v>
      </c>
      <c r="E164" s="132">
        <f t="shared" ref="E164:J164" si="36">E165+E166</f>
        <v>0</v>
      </c>
      <c r="F164" s="132"/>
      <c r="G164" s="132">
        <f>G165+G166</f>
        <v>0</v>
      </c>
      <c r="H164" s="132">
        <f t="shared" si="36"/>
        <v>0</v>
      </c>
      <c r="I164" s="132">
        <f>I165+I166</f>
        <v>0</v>
      </c>
      <c r="J164" s="132">
        <f t="shared" si="36"/>
        <v>0</v>
      </c>
      <c r="K164" s="32"/>
    </row>
    <row r="165" spans="1:11" ht="15.6" customHeight="1">
      <c r="A165" s="153" t="s">
        <v>124</v>
      </c>
      <c r="B165" s="153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3" t="s">
        <v>125</v>
      </c>
      <c r="B166" s="153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54" t="s">
        <v>126</v>
      </c>
      <c r="B167" s="154"/>
      <c r="C167" s="132">
        <f>C168+C169</f>
        <v>0</v>
      </c>
      <c r="D167" s="132">
        <f>D168+D169</f>
        <v>0</v>
      </c>
      <c r="E167" s="132">
        <f t="shared" ref="E167:H167" si="37">E168+E169</f>
        <v>0</v>
      </c>
      <c r="F167" s="132"/>
      <c r="G167" s="132">
        <f t="shared" si="37"/>
        <v>0</v>
      </c>
      <c r="H167" s="132">
        <f t="shared" si="37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3" t="s">
        <v>124</v>
      </c>
      <c r="B168" s="153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3" t="s">
        <v>125</v>
      </c>
      <c r="B169" s="153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4" t="s">
        <v>127</v>
      </c>
      <c r="B170" s="154"/>
      <c r="C170" s="132">
        <f>C171+C172</f>
        <v>0</v>
      </c>
      <c r="D170" s="132">
        <f>D171+D172</f>
        <v>0</v>
      </c>
      <c r="E170" s="132">
        <f t="shared" ref="E170:H170" si="38">E171+E172</f>
        <v>0</v>
      </c>
      <c r="F170" s="132"/>
      <c r="G170" s="132">
        <f t="shared" si="38"/>
        <v>0</v>
      </c>
      <c r="H170" s="132">
        <f t="shared" si="38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3" t="s">
        <v>128</v>
      </c>
      <c r="B171" s="153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3" t="s">
        <v>129</v>
      </c>
      <c r="B172" s="153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4" t="s">
        <v>130</v>
      </c>
      <c r="B173" s="154"/>
      <c r="C173" s="132">
        <f>C174+C175</f>
        <v>0</v>
      </c>
      <c r="D173" s="132">
        <f>D174+D175</f>
        <v>0</v>
      </c>
      <c r="E173" s="132">
        <f t="shared" ref="E173:H173" si="39">E174+E175</f>
        <v>0</v>
      </c>
      <c r="F173" s="132"/>
      <c r="G173" s="132">
        <f t="shared" si="39"/>
        <v>0</v>
      </c>
      <c r="H173" s="132">
        <f t="shared" si="39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3" t="s">
        <v>131</v>
      </c>
      <c r="B174" s="153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3" t="s">
        <v>132</v>
      </c>
      <c r="B175" s="153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4" t="s">
        <v>133</v>
      </c>
      <c r="B176" s="154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2"/>
      <c r="B177" s="152"/>
      <c r="C177" s="152"/>
      <c r="D177" s="152"/>
    </row>
    <row r="178" spans="1:7">
      <c r="A178" s="9" t="s">
        <v>350</v>
      </c>
      <c r="B178" s="9"/>
      <c r="C178" s="9"/>
      <c r="D178" s="10" t="s">
        <v>134</v>
      </c>
      <c r="E178" s="10" t="s">
        <v>351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352</v>
      </c>
      <c r="F179" s="10"/>
      <c r="G179" s="3"/>
    </row>
    <row r="181" spans="1:7">
      <c r="A181" s="175"/>
      <c r="B181" s="175"/>
      <c r="C181" s="175"/>
      <c r="D181" s="175"/>
    </row>
    <row r="182" spans="1:7">
      <c r="A182" s="152"/>
      <c r="B182" s="152"/>
      <c r="C182" s="152"/>
      <c r="D182" s="152"/>
    </row>
    <row r="183" spans="1:7">
      <c r="A183" s="151"/>
      <c r="B183" s="151"/>
      <c r="C183" s="151"/>
      <c r="D183" s="151"/>
    </row>
    <row r="184" spans="1:7">
      <c r="A184" s="151"/>
      <c r="B184" s="151"/>
      <c r="C184" s="151"/>
      <c r="D184" s="151"/>
    </row>
    <row r="185" spans="1:7">
      <c r="A185" s="152"/>
      <c r="B185" s="152"/>
      <c r="C185" s="152"/>
      <c r="D185" s="152"/>
    </row>
    <row r="186" spans="1:7">
      <c r="A186" s="151"/>
      <c r="B186" s="151"/>
      <c r="C186" s="151"/>
      <c r="D186" s="151"/>
    </row>
    <row r="187" spans="1:7">
      <c r="A187" s="151"/>
      <c r="B187" s="151"/>
      <c r="C187" s="151"/>
      <c r="D187" s="151"/>
    </row>
    <row r="188" spans="1:7">
      <c r="A188" s="152"/>
      <c r="B188" s="152"/>
      <c r="C188" s="152"/>
      <c r="D188" s="152"/>
    </row>
    <row r="189" spans="1:7">
      <c r="A189" s="151"/>
      <c r="B189" s="151"/>
      <c r="C189" s="151"/>
      <c r="D189" s="151"/>
    </row>
    <row r="190" spans="1:7">
      <c r="A190" s="151"/>
      <c r="B190" s="151"/>
      <c r="C190" s="151"/>
      <c r="D190" s="151"/>
    </row>
  </sheetData>
  <autoFilter ref="A8:UVU170"/>
  <mergeCells count="50"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90:D190"/>
    <mergeCell ref="A185:D185"/>
    <mergeCell ref="A186:D186"/>
    <mergeCell ref="A187:D187"/>
    <mergeCell ref="A188:D188"/>
    <mergeCell ref="A189:D189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10" zoomScale="80" zoomScaleNormal="90" zoomScaleSheetLayoutView="80" zoomScalePageLayoutView="124" workbookViewId="0">
      <selection activeCell="J32" sqref="J32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76" t="s">
        <v>346</v>
      </c>
      <c r="N1" s="176"/>
      <c r="O1" s="176"/>
      <c r="P1" s="176"/>
    </row>
    <row r="2" spans="1:16" ht="55.5" customHeight="1">
      <c r="A2" s="178" t="s">
        <v>144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71" t="s">
        <v>146</v>
      </c>
      <c r="B4" s="183" t="s">
        <v>310</v>
      </c>
      <c r="C4" s="183"/>
      <c r="D4" s="183"/>
      <c r="E4" s="171" t="s">
        <v>147</v>
      </c>
      <c r="F4" s="171"/>
      <c r="G4" s="171"/>
      <c r="H4" s="171"/>
      <c r="I4" s="177" t="s">
        <v>228</v>
      </c>
      <c r="J4" s="171" t="s">
        <v>216</v>
      </c>
      <c r="K4" s="171"/>
      <c r="L4" s="171"/>
      <c r="M4" s="184" t="s">
        <v>10</v>
      </c>
      <c r="N4" s="184"/>
      <c r="O4" s="184"/>
      <c r="P4" s="177" t="s">
        <v>228</v>
      </c>
    </row>
    <row r="5" spans="1:16" s="33" customFormat="1">
      <c r="A5" s="171"/>
      <c r="B5" s="183" t="s">
        <v>0</v>
      </c>
      <c r="C5" s="183"/>
      <c r="D5" s="183"/>
      <c r="E5" s="171"/>
      <c r="F5" s="171"/>
      <c r="G5" s="171"/>
      <c r="H5" s="171"/>
      <c r="I5" s="177"/>
      <c r="J5" s="171"/>
      <c r="K5" s="171"/>
      <c r="L5" s="171"/>
      <c r="M5" s="184"/>
      <c r="N5" s="184"/>
      <c r="O5" s="184"/>
      <c r="P5" s="177"/>
    </row>
    <row r="6" spans="1:16" s="33" customFormat="1" ht="54.6" customHeight="1">
      <c r="A6" s="171"/>
      <c r="B6" s="185" t="s">
        <v>331</v>
      </c>
      <c r="C6" s="185" t="s">
        <v>311</v>
      </c>
      <c r="D6" s="185"/>
      <c r="E6" s="171"/>
      <c r="F6" s="171"/>
      <c r="G6" s="171"/>
      <c r="H6" s="171"/>
      <c r="I6" s="177"/>
      <c r="J6" s="171"/>
      <c r="K6" s="171"/>
      <c r="L6" s="171"/>
      <c r="M6" s="184"/>
      <c r="N6" s="184"/>
      <c r="O6" s="184"/>
      <c r="P6" s="177"/>
    </row>
    <row r="7" spans="1:16" s="33" customFormat="1">
      <c r="A7" s="171"/>
      <c r="B7" s="185"/>
      <c r="C7" s="185"/>
      <c r="D7" s="185"/>
      <c r="E7" s="171" t="s">
        <v>148</v>
      </c>
      <c r="F7" s="180" t="s">
        <v>330</v>
      </c>
      <c r="G7" s="180"/>
      <c r="H7" s="180"/>
      <c r="I7" s="177"/>
      <c r="J7" s="180" t="s">
        <v>330</v>
      </c>
      <c r="K7" s="180"/>
      <c r="L7" s="180"/>
      <c r="M7" s="180" t="s">
        <v>330</v>
      </c>
      <c r="N7" s="180"/>
      <c r="O7" s="180"/>
      <c r="P7" s="177"/>
    </row>
    <row r="8" spans="1:16" s="33" customFormat="1" ht="47.25">
      <c r="A8" s="171"/>
      <c r="B8" s="185"/>
      <c r="C8" s="134" t="s">
        <v>332</v>
      </c>
      <c r="D8" s="134" t="s">
        <v>333</v>
      </c>
      <c r="E8" s="181"/>
      <c r="F8" s="134" t="s">
        <v>334</v>
      </c>
      <c r="G8" s="134" t="s">
        <v>335</v>
      </c>
      <c r="H8" s="134" t="s">
        <v>336</v>
      </c>
      <c r="I8" s="177"/>
      <c r="J8" s="134" t="s">
        <v>334</v>
      </c>
      <c r="K8" s="134" t="s">
        <v>335</v>
      </c>
      <c r="L8" s="134" t="s">
        <v>336</v>
      </c>
      <c r="M8" s="134" t="s">
        <v>334</v>
      </c>
      <c r="N8" s="134" t="s">
        <v>335</v>
      </c>
      <c r="O8" s="134" t="s">
        <v>336</v>
      </c>
      <c r="P8" s="177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337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0</v>
      </c>
      <c r="F10" s="40">
        <v>0</v>
      </c>
      <c r="G10" s="40">
        <f>G21</f>
        <v>0</v>
      </c>
      <c r="H10" s="39">
        <f>H21</f>
        <v>0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82" t="s">
        <v>312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</row>
    <row r="35" spans="1:16">
      <c r="A35" s="179" t="s">
        <v>354</v>
      </c>
      <c r="B35" s="179"/>
      <c r="C35" s="179"/>
      <c r="D35" s="179"/>
      <c r="E35" s="34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topLeftCell="A4" zoomScaleNormal="100" zoomScaleSheetLayoutView="100" workbookViewId="0">
      <selection activeCell="B16" sqref="B16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6" t="s">
        <v>347</v>
      </c>
      <c r="D1" s="186"/>
    </row>
    <row r="2" spans="1:4" ht="33.6" customHeight="1">
      <c r="A2" s="187" t="s">
        <v>214</v>
      </c>
      <c r="B2" s="187"/>
      <c r="C2" s="187"/>
      <c r="D2" s="187"/>
    </row>
    <row r="3" spans="1:4" ht="12" customHeight="1">
      <c r="A3" s="112"/>
    </row>
    <row r="4" spans="1:4">
      <c r="B4" s="78"/>
      <c r="C4" s="78"/>
      <c r="D4" s="78" t="s">
        <v>156</v>
      </c>
    </row>
    <row r="5" spans="1:4" s="79" customFormat="1" ht="82.5">
      <c r="A5" s="109" t="s">
        <v>146</v>
      </c>
      <c r="B5" s="109" t="s">
        <v>215</v>
      </c>
      <c r="C5" s="110" t="s">
        <v>216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217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273</v>
      </c>
      <c r="B8" s="80"/>
      <c r="C8" s="80"/>
      <c r="D8" s="80"/>
    </row>
    <row r="9" spans="1:4" s="36" customFormat="1" ht="18">
      <c r="A9" s="119" t="s">
        <v>273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273</v>
      </c>
      <c r="B11" s="81"/>
      <c r="C11" s="81"/>
      <c r="D11" s="81"/>
    </row>
    <row r="12" spans="1:4" ht="15">
      <c r="A12" s="119" t="s">
        <v>273</v>
      </c>
      <c r="B12" s="81"/>
      <c r="C12" s="81"/>
      <c r="D12" s="81"/>
    </row>
    <row r="13" spans="1:4" ht="15">
      <c r="A13" s="119" t="s">
        <v>366</v>
      </c>
      <c r="B13" s="81">
        <v>82.5</v>
      </c>
      <c r="C13" s="81">
        <v>0</v>
      </c>
      <c r="D13" s="81">
        <v>82.5</v>
      </c>
    </row>
    <row r="14" spans="1:4" ht="15">
      <c r="A14" s="119" t="s">
        <v>365</v>
      </c>
      <c r="B14" s="81">
        <v>0</v>
      </c>
      <c r="C14" s="81">
        <v>1299</v>
      </c>
      <c r="D14" s="81">
        <v>1299</v>
      </c>
    </row>
    <row r="15" spans="1:4" ht="15">
      <c r="A15" s="119" t="s">
        <v>348</v>
      </c>
      <c r="B15" s="81">
        <v>0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30">
      <c r="A17" s="119" t="s">
        <v>362</v>
      </c>
      <c r="B17" s="81">
        <v>150</v>
      </c>
      <c r="C17" s="81">
        <v>0</v>
      </c>
      <c r="D17" s="81">
        <v>150</v>
      </c>
    </row>
    <row r="18" spans="1:4" ht="15">
      <c r="A18" s="119" t="s">
        <v>273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B13+B17</f>
        <v>232.5</v>
      </c>
      <c r="C19" s="80">
        <f>C14</f>
        <v>1299</v>
      </c>
      <c r="D19" s="80">
        <f>D13+D14+D17</f>
        <v>1531.5</v>
      </c>
    </row>
    <row r="21" spans="1:4" ht="22.5" customHeight="1">
      <c r="A21" s="188" t="s">
        <v>313</v>
      </c>
      <c r="B21" s="188"/>
      <c r="C21" s="188"/>
      <c r="D21" s="188"/>
    </row>
    <row r="23" spans="1:4" ht="12.75">
      <c r="A23" s="147" t="s">
        <v>354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view="pageBreakPreview" topLeftCell="A16" zoomScale="90" zoomScaleNormal="100" zoomScaleSheetLayoutView="90" workbookViewId="0">
      <selection activeCell="G10" sqref="G10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203" t="s">
        <v>344</v>
      </c>
      <c r="F1" s="203"/>
      <c r="G1" s="203"/>
      <c r="H1" s="203"/>
    </row>
    <row r="2" spans="1:8" ht="22.5" customHeight="1">
      <c r="A2" s="204" t="s">
        <v>155</v>
      </c>
      <c r="B2" s="204"/>
      <c r="C2" s="204"/>
      <c r="D2" s="204"/>
      <c r="E2" s="204"/>
      <c r="F2" s="204"/>
      <c r="G2" s="204"/>
      <c r="H2" s="204"/>
    </row>
    <row r="3" spans="1:8" ht="16.5" customHeight="1">
      <c r="A3" s="205"/>
      <c r="B3" s="205"/>
      <c r="C3" s="205"/>
      <c r="D3" s="205"/>
      <c r="E3" s="205"/>
      <c r="F3" s="205"/>
      <c r="G3" s="205"/>
      <c r="H3" s="205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206" t="s">
        <v>353</v>
      </c>
      <c r="B5" s="206"/>
      <c r="C5" s="206"/>
      <c r="D5" s="122"/>
      <c r="E5" s="122"/>
      <c r="F5" s="122"/>
      <c r="G5" s="122"/>
      <c r="H5" s="122"/>
    </row>
    <row r="6" spans="1:8">
      <c r="A6" s="121"/>
      <c r="H6" s="123" t="s">
        <v>156</v>
      </c>
    </row>
    <row r="7" spans="1:8" s="125" customFormat="1" ht="95.25" customHeight="1">
      <c r="A7" s="50" t="s">
        <v>4</v>
      </c>
      <c r="B7" s="50" t="s">
        <v>157</v>
      </c>
      <c r="C7" s="108" t="s">
        <v>355</v>
      </c>
      <c r="D7" s="108" t="s">
        <v>8</v>
      </c>
      <c r="E7" s="51" t="s">
        <v>360</v>
      </c>
      <c r="F7" s="102" t="s">
        <v>216</v>
      </c>
      <c r="G7" s="124" t="s">
        <v>10</v>
      </c>
      <c r="H7" s="108" t="s">
        <v>158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207" t="s">
        <v>159</v>
      </c>
      <c r="B9" s="208"/>
      <c r="C9" s="54" t="s">
        <v>160</v>
      </c>
      <c r="D9" s="55"/>
      <c r="E9" s="56" t="s">
        <v>160</v>
      </c>
      <c r="F9" s="83"/>
      <c r="G9" s="83"/>
      <c r="H9" s="57" t="s">
        <v>160</v>
      </c>
    </row>
    <row r="10" spans="1:8" s="126" customFormat="1" ht="36" customHeight="1">
      <c r="A10" s="197" t="s">
        <v>161</v>
      </c>
      <c r="B10" s="198"/>
      <c r="C10" s="58">
        <v>0</v>
      </c>
      <c r="D10" s="58"/>
      <c r="E10" s="58"/>
      <c r="F10" s="84"/>
      <c r="G10" s="84"/>
      <c r="H10" s="59" t="s">
        <v>160</v>
      </c>
    </row>
    <row r="11" spans="1:8" s="126" customFormat="1" ht="15" customHeight="1">
      <c r="A11" s="193" t="s">
        <v>122</v>
      </c>
      <c r="B11" s="194"/>
      <c r="C11" s="60"/>
      <c r="D11" s="60"/>
      <c r="E11" s="60"/>
      <c r="F11" s="85"/>
      <c r="G11" s="85"/>
      <c r="H11" s="61"/>
    </row>
    <row r="12" spans="1:8" s="126" customFormat="1" ht="19.5" customHeight="1">
      <c r="A12" s="195" t="s">
        <v>274</v>
      </c>
      <c r="B12" s="196"/>
      <c r="C12" s="58"/>
      <c r="D12" s="58"/>
      <c r="E12" s="58"/>
      <c r="F12" s="84"/>
      <c r="G12" s="84"/>
      <c r="H12" s="61" t="s">
        <v>160</v>
      </c>
    </row>
    <row r="13" spans="1:8" s="126" customFormat="1" ht="39" customHeight="1">
      <c r="A13" s="197" t="s">
        <v>162</v>
      </c>
      <c r="B13" s="198"/>
      <c r="C13" s="60">
        <v>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160</v>
      </c>
    </row>
    <row r="14" spans="1:8" s="126" customFormat="1" ht="15" customHeight="1">
      <c r="A14" s="199" t="s">
        <v>163</v>
      </c>
      <c r="B14" s="200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164</v>
      </c>
      <c r="C15" s="58"/>
      <c r="D15" s="58"/>
      <c r="E15" s="58"/>
      <c r="F15" s="58"/>
      <c r="G15" s="58"/>
      <c r="H15" s="59" t="s">
        <v>160</v>
      </c>
    </row>
    <row r="16" spans="1:8" s="126" customFormat="1" ht="22.5" customHeight="1">
      <c r="A16" s="62">
        <v>2</v>
      </c>
      <c r="B16" s="63" t="s">
        <v>165</v>
      </c>
      <c r="C16" s="60">
        <v>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160</v>
      </c>
    </row>
    <row r="17" spans="1:8">
      <c r="A17" s="64"/>
      <c r="B17" s="113" t="s">
        <v>163</v>
      </c>
      <c r="C17" s="65"/>
      <c r="D17" s="65"/>
      <c r="E17" s="65"/>
      <c r="F17" s="86"/>
      <c r="G17" s="86"/>
      <c r="H17" s="61" t="s">
        <v>160</v>
      </c>
    </row>
    <row r="18" spans="1:8">
      <c r="A18" s="64" t="s">
        <v>66</v>
      </c>
      <c r="B18" s="66" t="s">
        <v>166</v>
      </c>
      <c r="C18" s="67"/>
      <c r="D18" s="67"/>
      <c r="E18" s="67"/>
      <c r="F18" s="87"/>
      <c r="G18" s="87"/>
      <c r="H18" s="61" t="s">
        <v>160</v>
      </c>
    </row>
    <row r="19" spans="1:8">
      <c r="A19" s="64" t="s">
        <v>68</v>
      </c>
      <c r="B19" s="68" t="s">
        <v>167</v>
      </c>
      <c r="C19" s="67"/>
      <c r="D19" s="67"/>
      <c r="E19" s="67"/>
      <c r="F19" s="87"/>
      <c r="G19" s="87"/>
      <c r="H19" s="61" t="s">
        <v>160</v>
      </c>
    </row>
    <row r="20" spans="1:8" ht="30">
      <c r="A20" s="64" t="s">
        <v>70</v>
      </c>
      <c r="B20" s="68" t="s">
        <v>168</v>
      </c>
      <c r="C20" s="67">
        <v>0</v>
      </c>
      <c r="D20" s="67"/>
      <c r="E20" s="67"/>
      <c r="F20" s="87"/>
      <c r="G20" s="87"/>
      <c r="H20" s="61" t="s">
        <v>160</v>
      </c>
    </row>
    <row r="21" spans="1:8">
      <c r="A21" s="201" t="s">
        <v>122</v>
      </c>
      <c r="B21" s="202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169</v>
      </c>
      <c r="C22" s="65" t="s">
        <v>160</v>
      </c>
      <c r="D22" s="67"/>
      <c r="E22" s="67">
        <v>0</v>
      </c>
      <c r="F22" s="87"/>
      <c r="G22" s="87"/>
      <c r="H22" s="61" t="s">
        <v>160</v>
      </c>
    </row>
    <row r="23" spans="1:8" ht="60">
      <c r="A23" s="64" t="s">
        <v>170</v>
      </c>
      <c r="B23" s="68" t="s">
        <v>171</v>
      </c>
      <c r="C23" s="65" t="s">
        <v>160</v>
      </c>
      <c r="D23" s="67"/>
      <c r="E23" s="67"/>
      <c r="F23" s="87"/>
      <c r="G23" s="87"/>
      <c r="H23" s="61" t="s">
        <v>160</v>
      </c>
    </row>
    <row r="24" spans="1:8" s="126" customFormat="1" ht="18.75" customHeight="1">
      <c r="A24" s="62">
        <v>3</v>
      </c>
      <c r="B24" s="63" t="s">
        <v>172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160</v>
      </c>
    </row>
    <row r="25" spans="1:8">
      <c r="A25" s="189" t="s">
        <v>163</v>
      </c>
      <c r="B25" s="190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173</v>
      </c>
      <c r="C26" s="67"/>
      <c r="D26" s="67"/>
      <c r="E26" s="67"/>
      <c r="F26" s="87"/>
      <c r="G26" s="87"/>
      <c r="H26" s="61" t="s">
        <v>160</v>
      </c>
    </row>
    <row r="27" spans="1:8">
      <c r="A27" s="64" t="s">
        <v>78</v>
      </c>
      <c r="B27" s="66" t="s">
        <v>258</v>
      </c>
      <c r="C27" s="67"/>
      <c r="D27" s="67"/>
      <c r="E27" s="67"/>
      <c r="F27" s="87"/>
      <c r="G27" s="87"/>
      <c r="H27" s="61" t="s">
        <v>160</v>
      </c>
    </row>
    <row r="28" spans="1:8" ht="60">
      <c r="A28" s="64" t="s">
        <v>81</v>
      </c>
      <c r="B28" s="68" t="s">
        <v>174</v>
      </c>
      <c r="C28" s="67"/>
      <c r="D28" s="67"/>
      <c r="E28" s="67"/>
      <c r="F28" s="87"/>
      <c r="G28" s="87"/>
      <c r="H28" s="61" t="s">
        <v>160</v>
      </c>
    </row>
    <row r="29" spans="1:8" ht="50.25" customHeight="1">
      <c r="A29" s="64" t="s">
        <v>84</v>
      </c>
      <c r="B29" s="68" t="s">
        <v>175</v>
      </c>
      <c r="C29" s="67"/>
      <c r="D29" s="67"/>
      <c r="E29" s="67"/>
      <c r="F29" s="87"/>
      <c r="G29" s="87"/>
      <c r="H29" s="61" t="s">
        <v>160</v>
      </c>
    </row>
    <row r="30" spans="1:8" ht="48.75" customHeight="1">
      <c r="A30" s="64" t="s">
        <v>177</v>
      </c>
      <c r="B30" s="68" t="s">
        <v>176</v>
      </c>
      <c r="C30" s="67"/>
      <c r="D30" s="67"/>
      <c r="E30" s="67"/>
      <c r="F30" s="87"/>
      <c r="G30" s="87"/>
      <c r="H30" s="61" t="s">
        <v>160</v>
      </c>
    </row>
    <row r="31" spans="1:8" ht="62.25" customHeight="1">
      <c r="A31" s="64" t="s">
        <v>179</v>
      </c>
      <c r="B31" s="68" t="s">
        <v>178</v>
      </c>
      <c r="C31" s="67"/>
      <c r="D31" s="67"/>
      <c r="E31" s="67"/>
      <c r="F31" s="87"/>
      <c r="G31" s="87"/>
      <c r="H31" s="61" t="s">
        <v>160</v>
      </c>
    </row>
    <row r="32" spans="1:8" ht="50.25" customHeight="1">
      <c r="A32" s="64" t="s">
        <v>259</v>
      </c>
      <c r="B32" s="68" t="s">
        <v>180</v>
      </c>
      <c r="C32" s="67"/>
      <c r="D32" s="67"/>
      <c r="E32" s="67"/>
      <c r="F32" s="87"/>
      <c r="G32" s="87"/>
      <c r="H32" s="61" t="s">
        <v>160</v>
      </c>
    </row>
    <row r="33" spans="1:8" ht="34.5" customHeight="1">
      <c r="A33" s="62">
        <v>4</v>
      </c>
      <c r="B33" s="63" t="s">
        <v>181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160</v>
      </c>
    </row>
    <row r="34" spans="1:8">
      <c r="A34" s="189" t="s">
        <v>0</v>
      </c>
      <c r="B34" s="190"/>
      <c r="C34" s="65"/>
      <c r="D34" s="65"/>
      <c r="E34" s="65"/>
      <c r="F34" s="65"/>
      <c r="G34" s="65"/>
      <c r="H34" s="61"/>
    </row>
    <row r="35" spans="1:8">
      <c r="A35" s="64" t="s">
        <v>182</v>
      </c>
      <c r="B35" s="66" t="s">
        <v>183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184</v>
      </c>
      <c r="B36" s="68" t="s">
        <v>185</v>
      </c>
      <c r="C36" s="67"/>
      <c r="D36" s="67"/>
      <c r="E36" s="67"/>
      <c r="F36" s="67"/>
      <c r="G36" s="67"/>
      <c r="H36" s="69"/>
    </row>
    <row r="37" spans="1:8">
      <c r="A37" s="64" t="s">
        <v>186</v>
      </c>
      <c r="B37" s="70" t="s">
        <v>187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188</v>
      </c>
      <c r="B38" s="71" t="s">
        <v>189</v>
      </c>
      <c r="C38" s="67"/>
      <c r="D38" s="67"/>
      <c r="E38" s="67"/>
      <c r="F38" s="67"/>
      <c r="G38" s="67"/>
      <c r="H38" s="69"/>
    </row>
    <row r="39" spans="1:8">
      <c r="A39" s="64" t="s">
        <v>190</v>
      </c>
      <c r="B39" s="66" t="s">
        <v>191</v>
      </c>
      <c r="C39" s="67"/>
      <c r="D39" s="67"/>
      <c r="E39" s="67"/>
      <c r="F39" s="67"/>
      <c r="G39" s="67"/>
      <c r="H39" s="69"/>
    </row>
    <row r="40" spans="1:8">
      <c r="A40" s="64" t="s">
        <v>192</v>
      </c>
      <c r="B40" s="66" t="s">
        <v>193</v>
      </c>
      <c r="C40" s="67"/>
      <c r="D40" s="67"/>
      <c r="E40" s="67"/>
      <c r="F40" s="67"/>
      <c r="G40" s="67"/>
      <c r="H40" s="69"/>
    </row>
    <row r="41" spans="1:8">
      <c r="A41" s="64" t="s">
        <v>194</v>
      </c>
      <c r="B41" s="70" t="s">
        <v>195</v>
      </c>
      <c r="C41" s="67"/>
      <c r="D41" s="67"/>
      <c r="E41" s="67"/>
      <c r="F41" s="67"/>
      <c r="G41" s="67"/>
      <c r="H41" s="69"/>
    </row>
    <row r="42" spans="1:8">
      <c r="A42" s="64" t="s">
        <v>196</v>
      </c>
      <c r="B42" s="71" t="s">
        <v>197</v>
      </c>
      <c r="C42" s="67"/>
      <c r="D42" s="67"/>
      <c r="E42" s="67"/>
      <c r="F42" s="67"/>
      <c r="G42" s="67"/>
      <c r="H42" s="69"/>
    </row>
    <row r="43" spans="1:8">
      <c r="A43" s="64" t="s">
        <v>198</v>
      </c>
      <c r="B43" s="70" t="s">
        <v>199</v>
      </c>
      <c r="C43" s="67"/>
      <c r="D43" s="67"/>
      <c r="E43" s="67"/>
      <c r="F43" s="67"/>
      <c r="G43" s="67"/>
      <c r="H43" s="69"/>
    </row>
    <row r="44" spans="1:8">
      <c r="A44" s="64" t="s">
        <v>200</v>
      </c>
      <c r="B44" s="70" t="s">
        <v>201</v>
      </c>
      <c r="C44" s="67"/>
      <c r="D44" s="67"/>
      <c r="E44" s="67"/>
      <c r="F44" s="67"/>
      <c r="G44" s="67"/>
      <c r="H44" s="69"/>
    </row>
    <row r="45" spans="1:8">
      <c r="A45" s="64" t="s">
        <v>202</v>
      </c>
      <c r="B45" s="70" t="s">
        <v>203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160</v>
      </c>
    </row>
    <row r="46" spans="1:8" ht="30">
      <c r="A46" s="64" t="s">
        <v>204</v>
      </c>
      <c r="B46" s="71" t="s">
        <v>205</v>
      </c>
      <c r="C46" s="67"/>
      <c r="D46" s="67"/>
      <c r="E46" s="67"/>
      <c r="F46" s="67"/>
      <c r="G46" s="67"/>
      <c r="H46" s="69"/>
    </row>
    <row r="47" spans="1:8">
      <c r="A47" s="64" t="s">
        <v>206</v>
      </c>
      <c r="B47" s="72" t="s">
        <v>207</v>
      </c>
      <c r="C47" s="67"/>
      <c r="D47" s="67"/>
      <c r="E47" s="67"/>
      <c r="F47" s="87"/>
      <c r="G47" s="87"/>
      <c r="H47" s="69"/>
    </row>
    <row r="48" spans="1:8">
      <c r="A48" s="64" t="s">
        <v>208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209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210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211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212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91" t="s">
        <v>213</v>
      </c>
      <c r="B53" s="192"/>
      <c r="C53" s="73">
        <v>0</v>
      </c>
      <c r="D53" s="74" t="s">
        <v>160</v>
      </c>
      <c r="E53" s="75">
        <v>0</v>
      </c>
      <c r="F53" s="88">
        <v>0</v>
      </c>
      <c r="G53" s="88">
        <v>0</v>
      </c>
      <c r="H53" s="76" t="s">
        <v>160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2024-06-20T08:36:25Z</dcterms:modified>
</cp:coreProperties>
</file>