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45" yWindow="-240" windowWidth="29040" windowHeight="15840" tabRatio="589" activeTab="1"/>
  </bookViews>
  <sheets>
    <sheet name="Прил. 7" sheetId="16" r:id="rId1"/>
    <sheet name="Прил. 8" sheetId="17" r:id="rId2"/>
    <sheet name="Прил. 9" sheetId="18" r:id="rId3"/>
    <sheet name="Прил. 10" sheetId="19" r:id="rId4"/>
  </sheets>
  <definedNames>
    <definedName name="_xlnm._FilterDatabase" localSheetId="0" hidden="1">'Прил. 7'!$A$8:$UVU$170</definedName>
    <definedName name="_xlnm.Print_Titles" localSheetId="3">'Прил. 10'!$7:$7</definedName>
    <definedName name="_xlnm.Print_Titles" localSheetId="0">'Прил. 7'!$5:$7</definedName>
    <definedName name="_xlnm.Print_Titles" localSheetId="1">'Прил. 8'!$4:$8</definedName>
    <definedName name="_xlnm.Print_Titles" localSheetId="2">'Прил. 9'!$5:$5</definedName>
    <definedName name="_xlnm.Print_Area" localSheetId="0">'Прил. 7'!$A$1:$K$185</definedName>
  </definedNames>
  <calcPr calcId="125725" refMode="R1C1"/>
</workbook>
</file>

<file path=xl/calcChain.xml><?xml version="1.0" encoding="utf-8"?>
<calcChain xmlns="http://schemas.openxmlformats.org/spreadsheetml/2006/main">
  <c r="H10" i="17"/>
  <c r="G10"/>
  <c r="E10"/>
  <c r="B19" i="18"/>
  <c r="E21" i="17"/>
  <c r="I145" i="16"/>
  <c r="C94"/>
  <c r="J46" l="1"/>
  <c r="J45"/>
  <c r="I44"/>
  <c r="I43" l="1"/>
  <c r="I42"/>
  <c r="I41"/>
  <c r="J41" s="1"/>
  <c r="I40"/>
  <c r="J40" s="1"/>
  <c r="I39"/>
  <c r="I38"/>
  <c r="I35"/>
  <c r="I34"/>
  <c r="J34" s="1"/>
  <c r="I13"/>
  <c r="J47"/>
  <c r="J43"/>
  <c r="J42"/>
  <c r="J39"/>
  <c r="J38"/>
  <c r="J35"/>
  <c r="E44"/>
  <c r="J44" s="1"/>
  <c r="H44"/>
  <c r="I33"/>
  <c r="J33" s="1"/>
  <c r="I32"/>
  <c r="J32" s="1"/>
  <c r="I31"/>
  <c r="J31" s="1"/>
  <c r="I30"/>
  <c r="J30" s="1"/>
  <c r="I29"/>
  <c r="J29" s="1"/>
  <c r="I28"/>
  <c r="J28" s="1"/>
  <c r="I27"/>
  <c r="G44"/>
  <c r="D44"/>
  <c r="C44"/>
  <c r="C36"/>
  <c r="H36"/>
  <c r="G36"/>
  <c r="E36"/>
  <c r="D36"/>
  <c r="C103"/>
  <c r="J36" l="1"/>
  <c r="I36"/>
  <c r="I26"/>
  <c r="I24" s="1"/>
  <c r="D160"/>
  <c r="E160"/>
  <c r="H160"/>
  <c r="C160"/>
  <c r="I160" l="1"/>
  <c r="I162" l="1"/>
  <c r="I176"/>
  <c r="J176" s="1"/>
  <c r="I175"/>
  <c r="J175" s="1"/>
  <c r="I174"/>
  <c r="J174" s="1"/>
  <c r="J173" s="1"/>
  <c r="I172"/>
  <c r="J172" s="1"/>
  <c r="I171"/>
  <c r="J171" s="1"/>
  <c r="J170" s="1"/>
  <c r="I169"/>
  <c r="J169" s="1"/>
  <c r="I168"/>
  <c r="I167" s="1"/>
  <c r="I166"/>
  <c r="I165"/>
  <c r="I164" s="1"/>
  <c r="C164"/>
  <c r="C173"/>
  <c r="C170"/>
  <c r="C167"/>
  <c r="D173"/>
  <c r="D170"/>
  <c r="D167"/>
  <c r="G164"/>
  <c r="D164"/>
  <c r="D159" l="1"/>
  <c r="I173"/>
  <c r="J168"/>
  <c r="J167" s="1"/>
  <c r="I159"/>
  <c r="I170"/>
  <c r="C159"/>
  <c r="D129" l="1"/>
  <c r="C129"/>
  <c r="I131"/>
  <c r="J131" s="1"/>
  <c r="I132"/>
  <c r="J132" s="1"/>
  <c r="I133"/>
  <c r="J133" s="1"/>
  <c r="I134"/>
  <c r="J134" s="1"/>
  <c r="I135"/>
  <c r="J135" s="1"/>
  <c r="I136"/>
  <c r="J136" s="1"/>
  <c r="I137"/>
  <c r="J137" s="1"/>
  <c r="I138"/>
  <c r="J138" s="1"/>
  <c r="I139"/>
  <c r="J139" s="1"/>
  <c r="I140"/>
  <c r="J140" s="1"/>
  <c r="I141"/>
  <c r="J141" s="1"/>
  <c r="I142"/>
  <c r="J142" s="1"/>
  <c r="I143"/>
  <c r="J143" s="1"/>
  <c r="I144"/>
  <c r="J144"/>
  <c r="J145"/>
  <c r="I146"/>
  <c r="J146" s="1"/>
  <c r="I147"/>
  <c r="J147" s="1"/>
  <c r="I148"/>
  <c r="J148" s="1"/>
  <c r="I149"/>
  <c r="J149" s="1"/>
  <c r="I150"/>
  <c r="J150" s="1"/>
  <c r="I151"/>
  <c r="J151" s="1"/>
  <c r="I152"/>
  <c r="J152" s="1"/>
  <c r="I153"/>
  <c r="J153" s="1"/>
  <c r="I154"/>
  <c r="J154" s="1"/>
  <c r="I155"/>
  <c r="J155" s="1"/>
  <c r="I156"/>
  <c r="J156" s="1"/>
  <c r="I157"/>
  <c r="J157" s="1"/>
  <c r="I130"/>
  <c r="I114"/>
  <c r="J114" s="1"/>
  <c r="I115"/>
  <c r="J115" s="1"/>
  <c r="I116"/>
  <c r="J116" s="1"/>
  <c r="I117"/>
  <c r="J117"/>
  <c r="I118"/>
  <c r="J118" s="1"/>
  <c r="J119"/>
  <c r="I120"/>
  <c r="J120" s="1"/>
  <c r="I121"/>
  <c r="J121" s="1"/>
  <c r="I122"/>
  <c r="J122" s="1"/>
  <c r="I123"/>
  <c r="J123" s="1"/>
  <c r="I124"/>
  <c r="J124" s="1"/>
  <c r="I125"/>
  <c r="J125" s="1"/>
  <c r="I126"/>
  <c r="J126" s="1"/>
  <c r="I127"/>
  <c r="J127" s="1"/>
  <c r="I128"/>
  <c r="J128" s="1"/>
  <c r="I129" l="1"/>
  <c r="J130"/>
  <c r="J129" s="1"/>
  <c r="C112" l="1"/>
  <c r="D112"/>
  <c r="I105"/>
  <c r="J105" s="1"/>
  <c r="I106"/>
  <c r="J106" s="1"/>
  <c r="I107"/>
  <c r="J107" s="1"/>
  <c r="I108"/>
  <c r="J108" s="1"/>
  <c r="I109"/>
  <c r="J109" s="1"/>
  <c r="I110"/>
  <c r="J110" s="1"/>
  <c r="I111"/>
  <c r="J111" s="1"/>
  <c r="I95"/>
  <c r="J95" s="1"/>
  <c r="H94"/>
  <c r="G94"/>
  <c r="E94"/>
  <c r="D94"/>
  <c r="J93"/>
  <c r="J92"/>
  <c r="I91"/>
  <c r="J91" s="1"/>
  <c r="I90"/>
  <c r="J90" s="1"/>
  <c r="H89"/>
  <c r="G89"/>
  <c r="C89"/>
  <c r="I64"/>
  <c r="I62" s="1"/>
  <c r="I65"/>
  <c r="J65" s="1"/>
  <c r="I66"/>
  <c r="J66" s="1"/>
  <c r="I67"/>
  <c r="J67" s="1"/>
  <c r="I68"/>
  <c r="J68" s="1"/>
  <c r="I69"/>
  <c r="J69" s="1"/>
  <c r="I70"/>
  <c r="J70" s="1"/>
  <c r="I71"/>
  <c r="J71" s="1"/>
  <c r="I72"/>
  <c r="J72" s="1"/>
  <c r="I73"/>
  <c r="J73" s="1"/>
  <c r="I74"/>
  <c r="J74" s="1"/>
  <c r="I75"/>
  <c r="J75" s="1"/>
  <c r="I76"/>
  <c r="J76" s="1"/>
  <c r="I77"/>
  <c r="J77" s="1"/>
  <c r="I78"/>
  <c r="J78" s="1"/>
  <c r="I79"/>
  <c r="J79" s="1"/>
  <c r="I80"/>
  <c r="J80" s="1"/>
  <c r="I81"/>
  <c r="J81" s="1"/>
  <c r="I82"/>
  <c r="J82" s="1"/>
  <c r="I83"/>
  <c r="J83" s="1"/>
  <c r="I84"/>
  <c r="J84" s="1"/>
  <c r="I85"/>
  <c r="J85" s="1"/>
  <c r="I86"/>
  <c r="J86" s="1"/>
  <c r="I87"/>
  <c r="J87" s="1"/>
  <c r="I88"/>
  <c r="J88" s="1"/>
  <c r="I63"/>
  <c r="J63" s="1"/>
  <c r="C62"/>
  <c r="C60" s="1"/>
  <c r="I54"/>
  <c r="J54" s="1"/>
  <c r="I55"/>
  <c r="J55" s="1"/>
  <c r="I56"/>
  <c r="J56" s="1"/>
  <c r="I57"/>
  <c r="J57"/>
  <c r="I50"/>
  <c r="J50" s="1"/>
  <c r="I51"/>
  <c r="J51" s="1"/>
  <c r="I52"/>
  <c r="J52" s="1"/>
  <c r="I53"/>
  <c r="J53" s="1"/>
  <c r="D48"/>
  <c r="E48"/>
  <c r="G48"/>
  <c r="H48"/>
  <c r="C48"/>
  <c r="J27"/>
  <c r="D26"/>
  <c r="D24" s="1"/>
  <c r="D11" s="1"/>
  <c r="E24"/>
  <c r="E11" s="1"/>
  <c r="G26"/>
  <c r="G24" s="1"/>
  <c r="G11" s="1"/>
  <c r="H26"/>
  <c r="H24" s="1"/>
  <c r="H11" s="1"/>
  <c r="C26"/>
  <c r="C24" s="1"/>
  <c r="C11" s="1"/>
  <c r="I23"/>
  <c r="J23" s="1"/>
  <c r="I22"/>
  <c r="J22" s="1"/>
  <c r="I21"/>
  <c r="J21" s="1"/>
  <c r="I20"/>
  <c r="J20" s="1"/>
  <c r="I19"/>
  <c r="J19" s="1"/>
  <c r="I18"/>
  <c r="J18" s="1"/>
  <c r="I17"/>
  <c r="J17" s="1"/>
  <c r="I16"/>
  <c r="J16" s="1"/>
  <c r="I15"/>
  <c r="J15" s="1"/>
  <c r="I14"/>
  <c r="J13"/>
  <c r="I11" l="1"/>
  <c r="J64"/>
  <c r="J89"/>
  <c r="I89"/>
  <c r="C58"/>
  <c r="I60"/>
  <c r="J14"/>
  <c r="J26"/>
  <c r="I49" l="1"/>
  <c r="J62"/>
  <c r="J60" s="1"/>
  <c r="I96"/>
  <c r="J96" s="1"/>
  <c r="I97"/>
  <c r="I98"/>
  <c r="J98" s="1"/>
  <c r="I99"/>
  <c r="J99" s="1"/>
  <c r="I100"/>
  <c r="J100" s="1"/>
  <c r="I101"/>
  <c r="J101" s="1"/>
  <c r="I102"/>
  <c r="J102" s="1"/>
  <c r="I104"/>
  <c r="J104" s="1"/>
  <c r="J103" s="1"/>
  <c r="I113"/>
  <c r="C9"/>
  <c r="C158" s="1"/>
  <c r="H173"/>
  <c r="G173"/>
  <c r="E173"/>
  <c r="H170"/>
  <c r="G170"/>
  <c r="E170"/>
  <c r="H167"/>
  <c r="G167"/>
  <c r="E167"/>
  <c r="J166"/>
  <c r="J165"/>
  <c r="H164"/>
  <c r="H159" s="1"/>
  <c r="E164"/>
  <c r="J162"/>
  <c r="J160"/>
  <c r="H129"/>
  <c r="H112" s="1"/>
  <c r="G129"/>
  <c r="G112" s="1"/>
  <c r="F129"/>
  <c r="E129"/>
  <c r="E112" s="1"/>
  <c r="H103"/>
  <c r="G103"/>
  <c r="E103"/>
  <c r="D103"/>
  <c r="D89"/>
  <c r="H62"/>
  <c r="H60" s="1"/>
  <c r="G62"/>
  <c r="G60" s="1"/>
  <c r="E62"/>
  <c r="E60" s="1"/>
  <c r="D62"/>
  <c r="D60" s="1"/>
  <c r="D58" l="1"/>
  <c r="I48"/>
  <c r="I9" s="1"/>
  <c r="J49"/>
  <c r="J48" s="1"/>
  <c r="E159"/>
  <c r="J97"/>
  <c r="J94" s="1"/>
  <c r="I94"/>
  <c r="J113"/>
  <c r="J112" s="1"/>
  <c r="I112"/>
  <c r="H9"/>
  <c r="D9"/>
  <c r="G9"/>
  <c r="E9"/>
  <c r="E58"/>
  <c r="I103"/>
  <c r="G58"/>
  <c r="H58"/>
  <c r="J164"/>
  <c r="J159" s="1"/>
  <c r="D24" i="19"/>
  <c r="E24"/>
  <c r="F24"/>
  <c r="G24"/>
  <c r="C24"/>
  <c r="D158" i="16" l="1"/>
  <c r="G158"/>
  <c r="I58"/>
  <c r="I158" s="1"/>
  <c r="J58"/>
  <c r="E158"/>
  <c r="H158"/>
  <c r="F45" i="19"/>
  <c r="F33" s="1"/>
  <c r="G45"/>
  <c r="G33" s="1"/>
  <c r="F16"/>
  <c r="G16"/>
  <c r="G13" l="1"/>
  <c r="F13"/>
  <c r="E45"/>
  <c r="E33" s="1"/>
  <c r="E13" s="1"/>
  <c r="D45"/>
  <c r="C45"/>
  <c r="C33" s="1"/>
  <c r="D33"/>
  <c r="E16"/>
  <c r="D16"/>
  <c r="J24" i="16" l="1"/>
  <c r="J11" s="1"/>
  <c r="D13" i="19"/>
  <c r="J9" i="16" l="1"/>
  <c r="J158" s="1"/>
</calcChain>
</file>

<file path=xl/sharedStrings.xml><?xml version="1.0" encoding="utf-8"?>
<sst xmlns="http://schemas.openxmlformats.org/spreadsheetml/2006/main" count="492" uniqueCount="362">
  <si>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</si>
  <si>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</si>
  <si>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</si>
  <si>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</si>
  <si>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</si>
  <si>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</si>
  <si>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</si>
  <si>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</si>
  <si>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>Бюджетные ассигнования (уточненный бюджет)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</si>
  <si>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</si>
  <si>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</si>
  <si>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</si>
  <si>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</si>
  <si>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</si>
  <si>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</si>
  <si>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</si>
  <si>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</si>
  <si>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</si>
  <si>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</si>
  <si>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</si>
  <si>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</si>
  <si>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</si>
  <si>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</si>
  <si>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</si>
  <si>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</si>
  <si>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</si>
  <si>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</si>
  <si>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</si>
  <si>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</si>
  <si>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</si>
  <si>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</si>
  <si>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</si>
  <si>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</si>
  <si>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</si>
  <si>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</si>
  <si>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</si>
  <si>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</si>
  <si>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</si>
  <si>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</si>
  <si>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</si>
  <si>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</si>
  <si>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</si>
  <si>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</si>
  <si>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</si>
  <si>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</si>
  <si>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</si>
  <si>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</si>
  <si>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</si>
  <si>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</si>
  <si>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</si>
  <si>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</si>
  <si>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</si>
  <si>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</si>
  <si>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</si>
  <si>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</si>
  <si>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</si>
  <si>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</si>
  <si>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</si>
  <si>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</si>
  <si>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</si>
  <si>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</si>
  <si>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</si>
  <si>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</si>
  <si>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</si>
  <si>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</si>
  <si>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</si>
  <si>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</si>
  <si>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</si>
  <si>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</si>
  <si>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</si>
  <si>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</si>
  <si>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</si>
  <si>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</si>
  <si>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</si>
  <si>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</si>
  <si>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</si>
  <si>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</si>
  <si>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</si>
  <si>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</si>
  <si>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</si>
  <si>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</si>
  <si>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</si>
  <si>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</si>
  <si>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</si>
  <si>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</si>
  <si>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</si>
  <si>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</si>
  <si>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</si>
  <si>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</si>
  <si>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</si>
  <si>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</si>
  <si>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</si>
  <si>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</si>
  <si>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</si>
  <si>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</si>
  <si>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</si>
  <si>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</si>
  <si>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</si>
  <si>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</si>
  <si>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</si>
  <si>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</si>
  <si>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</si>
  <si>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</si>
  <si>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</si>
  <si>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</si>
  <si>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</si>
  <si>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</si>
  <si>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</si>
  <si>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</si>
  <si>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</si>
  <si>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</si>
  <si>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</si>
  <si>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</si>
  <si>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</si>
  <si>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</si>
  <si>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</si>
  <si>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</si>
  <si>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</si>
  <si>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</si>
  <si>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</si>
  <si>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</si>
  <si>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</si>
  <si>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</si>
  <si>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</si>
  <si>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</si>
  <si>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</si>
  <si>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</si>
  <si>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</si>
  <si>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</si>
  <si>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</si>
  <si>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</si>
  <si>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</si>
  <si>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</si>
  <si>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</si>
  <si>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____________________</t>
  </si>
  <si>
    <t>_____________________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</si>
  <si>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</si>
  <si>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</si>
  <si>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</si>
  <si>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</si>
  <si>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</si>
  <si>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</si>
  <si>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</si>
  <si>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</si>
  <si>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</si>
  <si>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</si>
  <si>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</si>
  <si>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</si>
  <si>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</si>
  <si>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</si>
  <si>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</si>
  <si>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</si>
  <si>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</si>
  <si>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</si>
  <si>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</si>
  <si>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Исполнитель Ф.И.О. тел.______</t>
  </si>
  <si>
    <t>Расходы бюджета муниципального образования на дорожное хозяйство</t>
  </si>
  <si>
    <t>(тыс. рублей)</t>
  </si>
  <si>
    <t>Наименование показателя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</si>
  <si>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</si>
  <si>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</si>
  <si>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X</t>
  </si>
  <si>
    <t>РАСХОДЫ НА ДОРОЖНОЕ ХОЗЯЙСТВО (ДОРОЖНЫЙ ФОНД) - 
 раздел, подраздел 0409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</si>
  <si>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</si>
  <si>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</si>
  <si>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</si>
  <si>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</si>
  <si>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</si>
  <si>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</si>
  <si>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</si>
  <si>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</si>
  <si>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</si>
  <si>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</si>
  <si>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</si>
  <si>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</si>
  <si>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</si>
  <si>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</si>
  <si>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</si>
  <si>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</si>
  <si>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</si>
  <si>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</si>
  <si>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</si>
  <si>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</si>
  <si>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</si>
  <si>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</si>
  <si>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</si>
  <si>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</si>
  <si>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</si>
  <si>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</si>
  <si>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</si>
  <si>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</si>
  <si>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</si>
  <si>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</si>
  <si>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</si>
  <si>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</si>
  <si>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</si>
  <si>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</si>
  <si>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</si>
  <si>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</si>
  <si>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</si>
  <si>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</si>
  <si>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</si>
  <si>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</si>
  <si>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</si>
  <si>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</si>
  <si>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</si>
  <si>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</si>
  <si>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</si>
  <si>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</si>
  <si>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</si>
  <si>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</si>
  <si>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</si>
  <si>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</si>
  <si>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</si>
  <si>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</si>
  <si>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>(без учета расходов на софинансирование областных субсидий)</t>
    </r>
    <r>
      <rPr>
        <b/>
        <sz val="14"/>
        <rFont val="Times New Roman"/>
        <family val="1"/>
        <charset val="204"/>
      </rPr>
      <t xml:space="preserve">
</t>
    </r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</si>
  <si>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</si>
  <si>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</si>
  <si>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</si>
  <si>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</si>
  <si>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</si>
  <si>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</si>
  <si>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</si>
  <si>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</si>
  <si>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</si>
  <si>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</si>
  <si>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</si>
  <si>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</si>
  <si>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</si>
  <si>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</si>
  <si>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</si>
  <si>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</si>
  <si>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</si>
  <si>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</si>
  <si>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</si>
  <si>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</si>
  <si>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</si>
  <si>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</si>
  <si>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</si>
  <si>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</si>
  <si>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</si>
  <si>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</si>
  <si>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</si>
  <si>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</si>
  <si>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</si>
  <si>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</si>
  <si>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</si>
  <si>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</si>
  <si>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</si>
  <si>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</si>
  <si>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</si>
  <si>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</si>
  <si>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</si>
  <si>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</si>
  <si>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</si>
  <si>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</si>
  <si>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</si>
  <si>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</si>
  <si>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</si>
  <si>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транспортный налог</t>
  </si>
  <si>
    <t>3.7.</t>
  </si>
  <si>
    <t>Налог, взимаемый в связи с применением упрощенной системы налогообложения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</si>
  <si>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</si>
  <si>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</si>
  <si>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</si>
  <si>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</si>
  <si>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</si>
  <si>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</si>
  <si>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</si>
  <si>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</si>
  <si>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</si>
  <si>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</si>
  <si>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</si>
  <si>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</si>
  <si>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</si>
  <si>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за счет собственных средств местного бюджета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</si>
  <si>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</si>
  <si>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</si>
  <si>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</si>
  <si>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</si>
  <si>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</si>
  <si>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</si>
  <si>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</si>
  <si>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</si>
  <si>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</si>
  <si>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</si>
  <si>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</si>
  <si>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</si>
  <si>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</si>
  <si>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</si>
  <si>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</si>
  <si>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</si>
  <si>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</si>
  <si>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</si>
  <si>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</si>
  <si>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</si>
  <si>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</si>
  <si>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</si>
  <si>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</si>
  <si>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</si>
  <si>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</si>
  <si>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</si>
  <si>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</si>
  <si>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</si>
  <si>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</si>
  <si>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</si>
  <si>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</si>
  <si>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</si>
  <si>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</si>
  <si>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</si>
  <si>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</si>
  <si>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</si>
  <si>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</si>
  <si>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</si>
  <si>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</si>
  <si>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</si>
  <si>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</si>
  <si>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</si>
  <si>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</si>
  <si>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</si>
  <si>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</si>
  <si>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</si>
  <si>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</si>
  <si>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</si>
  <si>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</si>
  <si>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</si>
  <si>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</si>
  <si>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</si>
  <si>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</si>
  <si>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</si>
  <si>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</si>
  <si>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</si>
  <si>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</si>
  <si>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</si>
  <si>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</si>
  <si>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</si>
  <si>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</si>
  <si>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</si>
  <si>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</si>
  <si>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</si>
  <si>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плата по соглашениям об установлении сервитута</t>
  </si>
  <si>
    <t>доходы от реализации  имущества</t>
  </si>
  <si>
    <t>доходы от реализации иного имущества</t>
  </si>
  <si>
    <t>Прочие неналоговые доходы бюджетов сельских поселений</t>
  </si>
  <si>
    <t>Инициативные платежи, зачисляемые в бюджеты сельских поселений</t>
  </si>
  <si>
    <t>Приложение № 10
к Порядку рассмотрения проектов решений о бюджетах 
сельских поселений на очередной финансовый год и 
плановый период, первоначальных решений о бюджетах
 сельских поселений на очередной финансовый год и 
плановый период, проектов изменений решений о 
бюджетах сельских поселений на очередной финансовый
 год и плановый период на соответствие требованиям 
бюджетного законодательства Российской Федерации</t>
  </si>
  <si>
    <t>Приложение № 7
к Порядку рассмотрения проектов решений о бюджетах 
сельских поселений на очередной финансовый год и 
плановый период, первоначальных решений о бюджетах
 сельских поселений на очередной финансовый год и 
плановый период, проектов изменений решений о 
бюджетах сельских поселений на очередной финансовый
 год и плановый период на соответствие требованиям 
бюджетного законодательства Российской Федерации</t>
  </si>
  <si>
    <t>Приложение № 8
к Порядку рассмотрения проектов решений о бюджетах 
сельских поселений на очередной финансовый год и 
плановый период, первоначальных решений о бюджетах
 сельских поселений на очередной финансовый год и 
плановый период, проектов изменений решений о 
бюджетах сельских поселений на очередной финансовый
 год и плановый период на соответствие требованиям 
бюджетного законодательства Российской Федерации</t>
  </si>
  <si>
    <t>Приложение № 9
к Порядку рассмотрения проектов решений о бюджетах сельских поселений на очередной финансовый год и плановый период, первоначальных решений о бюджетах сельских поселений на очередной финансовый год и плановый период, проектов изменений решений о бюджетах сельских поселений на очередной финансовый год и плановый период на соответствие требованиям бюджетного законодательства Российской Федерации</t>
  </si>
  <si>
    <t>Бюджетные ассигнования (первоначальное решение от 26.12.2022 № 24 )</t>
  </si>
  <si>
    <t>Приобретение аввтомобиля ЛАДА ГРАНТА</t>
  </si>
  <si>
    <t>Приобретние контейнеров для сбора ТКО</t>
  </si>
  <si>
    <t>Фактическое исполнение за 2022
(отчетный) год</t>
  </si>
  <si>
    <t>Фактическое исполнение на 01.04.2023 (текущего финансового года)</t>
  </si>
  <si>
    <t>Свод изменений к проекту решения о внесении изменений в решение о бюджете Елизаветинского сельского поселения</t>
  </si>
  <si>
    <t>Глава администрации Елизаветинского сельского поселения</t>
  </si>
  <si>
    <t>В.Н. Тимофеев</t>
  </si>
  <si>
    <t>А.В. Молявка</t>
  </si>
  <si>
    <t>Наименование муниципального образования: Елизаветинское сельское поселение</t>
  </si>
  <si>
    <t>Исполнитель Молявка А.В. тел.8(86342)38761</t>
  </si>
  <si>
    <t>Покос сорной растительности +243,0 тыс. руб (0503 0910028520 244 225)               Отлов безнадзорных животных +115,0 тыс руб (0503 0910028530 244 226)</t>
  </si>
  <si>
    <t>Проведение аукциона по приобрететению пожарного оборудования  +50,6 тыс.руб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</si>
</sst>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33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7">
    <xf numFmtId="0" fontId="0" fillId="0" borderId="0" xfId="0"/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 applyProtection="1">
      <alignment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 applyProtection="1">
      <alignment horizontal="right" vertical="center" wrapText="1"/>
      <protection locked="0"/>
    </xf>
    <xf numFmtId="0" fontId="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 applyProtection="1">
      <alignment vertical="center" wrapText="1"/>
      <protection locked="0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/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0" fontId="17" fillId="0" borderId="0" xfId="0" applyFont="1"/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justify" vertical="center" wrapText="1"/>
    </xf>
    <xf numFmtId="165" fontId="2" fillId="0" borderId="0" xfId="0" applyNumberFormat="1" applyFont="1" applyAlignment="1">
      <alignment horizontal="right" vertical="center" wrapText="1"/>
    </xf>
    <xf numFmtId="165" fontId="3" fillId="0" borderId="0" xfId="0" applyNumberFormat="1" applyFont="1" applyAlignment="1">
      <alignment horizontal="right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6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9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9" xfId="0" applyFont="1" applyBorder="1" applyAlignment="1">
      <alignment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vertical="center"/>
    </xf>
    <xf numFmtId="0" fontId="21" fillId="0" borderId="9" xfId="0" applyFont="1" applyBorder="1" applyAlignment="1" applyProtection="1">
      <alignment horizontal="center" vertical="center"/>
      <protection locked="0"/>
    </xf>
    <xf numFmtId="0" fontId="21" fillId="0" borderId="9" xfId="0" applyFont="1" applyBorder="1" applyAlignment="1">
      <alignment vertical="center" wrapText="1"/>
    </xf>
    <xf numFmtId="0" fontId="21" fillId="0" borderId="10" xfId="0" applyFont="1" applyBorder="1" applyAlignment="1" applyProtection="1">
      <alignment horizontal="center" vertical="center"/>
      <protection locked="0"/>
    </xf>
    <xf numFmtId="0" fontId="21" fillId="0" borderId="9" xfId="0" applyFont="1" applyBorder="1"/>
    <xf numFmtId="0" fontId="21" fillId="0" borderId="9" xfId="0" applyFont="1" applyBorder="1" applyAlignment="1">
      <alignment wrapText="1"/>
    </xf>
    <xf numFmtId="0" fontId="21" fillId="0" borderId="9" xfId="0" applyFont="1" applyBorder="1" applyProtection="1">
      <protection locked="0"/>
    </xf>
    <xf numFmtId="0" fontId="23" fillId="0" borderId="15" xfId="0" applyFont="1" applyBorder="1" applyAlignment="1" applyProtection="1">
      <alignment horizontal="center" vertical="center"/>
      <protection locked="0"/>
    </xf>
    <xf numFmtId="0" fontId="23" fillId="0" borderId="15" xfId="0" applyFont="1" applyBorder="1" applyAlignment="1">
      <alignment horizontal="center" vertical="center"/>
    </xf>
    <xf numFmtId="0" fontId="21" fillId="0" borderId="15" xfId="0" applyFont="1" applyBorder="1" applyProtection="1">
      <protection locked="0"/>
    </xf>
    <xf numFmtId="0" fontId="23" fillId="0" borderId="16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 vertical="center" wrapText="1"/>
    </xf>
    <xf numFmtId="0" fontId="17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center" vertical="center"/>
    </xf>
    <xf numFmtId="0" fontId="23" fillId="0" borderId="18" xfId="0" applyFont="1" applyBorder="1" applyAlignment="1" applyProtection="1">
      <alignment horizontal="center" vertical="center"/>
      <protection locked="0"/>
    </xf>
    <xf numFmtId="0" fontId="23" fillId="0" borderId="18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8" xfId="0" applyFont="1" applyBorder="1" applyAlignment="1" applyProtection="1">
      <alignment horizontal="center" vertical="center"/>
      <protection locked="0"/>
    </xf>
    <xf numFmtId="0" fontId="21" fillId="0" borderId="19" xfId="0" applyFont="1" applyBorder="1" applyProtection="1">
      <protection locked="0"/>
    </xf>
    <xf numFmtId="0" fontId="18" fillId="0" borderId="0" xfId="0" applyFont="1"/>
    <xf numFmtId="0" fontId="5" fillId="0" borderId="0" xfId="0" applyFont="1"/>
    <xf numFmtId="166" fontId="6" fillId="0" borderId="0" xfId="0" applyNumberFormat="1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8" fillId="0" borderId="0" xfId="0" applyFont="1"/>
    <xf numFmtId="0" fontId="29" fillId="0" borderId="0" xfId="0" applyFont="1"/>
    <xf numFmtId="0" fontId="30" fillId="0" borderId="0" xfId="0" applyFont="1"/>
    <xf numFmtId="167" fontId="3" fillId="0" borderId="1" xfId="0" applyNumberFormat="1" applyFont="1" applyBorder="1"/>
    <xf numFmtId="0" fontId="3" fillId="0" borderId="1" xfId="0" applyFont="1" applyBorder="1" applyAlignment="1">
      <alignment horizontal="left" vertical="center"/>
    </xf>
    <xf numFmtId="0" fontId="31" fillId="0" borderId="1" xfId="0" applyFont="1" applyBorder="1"/>
    <xf numFmtId="0" fontId="31" fillId="0" borderId="0" xfId="0" applyFont="1"/>
    <xf numFmtId="0" fontId="27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28" fillId="0" borderId="1" xfId="0" applyFont="1" applyBorder="1"/>
    <xf numFmtId="0" fontId="29" fillId="0" borderId="1" xfId="0" applyFont="1" applyBorder="1"/>
    <xf numFmtId="0" fontId="30" fillId="0" borderId="1" xfId="0" applyFont="1" applyBorder="1"/>
    <xf numFmtId="164" fontId="8" fillId="0" borderId="3" xfId="0" applyNumberFormat="1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164" fontId="27" fillId="0" borderId="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/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top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12" fillId="0" borderId="1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67" fontId="2" fillId="0" borderId="1" xfId="0" applyNumberFormat="1" applyFont="1" applyBorder="1" applyAlignment="1">
      <alignment horizontal="left" vertical="center" wrapText="1"/>
    </xf>
    <xf numFmtId="167" fontId="3" fillId="2" borderId="1" xfId="0" applyNumberFormat="1" applyFont="1" applyFill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7" fontId="2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 applyAlignment="1">
      <alignment horizontal="left"/>
    </xf>
    <xf numFmtId="166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2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66" fontId="32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6" fillId="0" borderId="0" xfId="0" applyFont="1" applyAlignment="1">
      <alignment horizontal="left" vertical="top" wrapText="1"/>
    </xf>
    <xf numFmtId="0" fontId="25" fillId="0" borderId="8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166" fontId="32" fillId="0" borderId="0" xfId="0" applyNumberFormat="1" applyFont="1" applyAlignment="1">
      <alignment horizont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0" borderId="0" xfId="0" applyFont="1" applyAlignment="1" applyProtection="1">
      <alignment horizontal="left" vertical="center"/>
      <protection locked="0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0"/>
  <sheetViews>
    <sheetView view="pageBreakPreview" topLeftCell="A154" zoomScale="90" zoomScaleNormal="80" zoomScaleSheetLayoutView="90" workbookViewId="0">
      <selection activeCell="H162" sqref="H162"/>
    </sheetView>
  </sheetViews>
  <sheetFormatPr defaultRowHeight="15.75"/>
  <cols>
    <col min="1" max="1" width="9.28515625" style="1" customWidth="1"/>
    <col min="2" max="2" width="64.7109375" style="1" customWidth="1"/>
    <col min="3" max="3" width="20" style="1" customWidth="1"/>
    <col min="4" max="4" width="21" style="10" customWidth="1"/>
    <col min="5" max="6" width="16.7109375" style="3" customWidth="1"/>
    <col min="7" max="7" width="15.5703125" style="1" customWidth="1"/>
    <col min="8" max="8" width="16.5703125" style="1" customWidth="1"/>
    <col min="9" max="9" width="14.85546875" style="1" customWidth="1"/>
    <col min="10" max="10" width="19.28515625" style="1" customWidth="1"/>
    <col min="11" max="11" width="30.7109375" style="1" customWidth="1"/>
    <col min="12" max="188" width="8.85546875" style="1"/>
    <col min="189" max="189" width="11.7109375" style="1" customWidth="1"/>
    <col min="190" max="190" width="84.5703125" style="1" customWidth="1"/>
    <col min="191" max="191" width="22.140625" style="1" customWidth="1"/>
    <col min="192" max="192" width="16.28515625" style="1" customWidth="1"/>
    <col min="193" max="193" width="15.5703125" style="1" customWidth="1"/>
    <col min="194" max="194" width="15.7109375" style="1" customWidth="1"/>
    <col min="195" max="195" width="16.28515625" style="1" customWidth="1"/>
    <col min="196" max="196" width="21.7109375" style="1" customWidth="1"/>
    <col min="197" max="197" width="18.28515625" style="1" customWidth="1"/>
    <col min="198" max="444" width="8.85546875" style="1"/>
    <col min="445" max="445" width="11.7109375" style="1" customWidth="1"/>
    <col min="446" max="446" width="84.5703125" style="1" customWidth="1"/>
    <col min="447" max="447" width="22.140625" style="1" customWidth="1"/>
    <col min="448" max="448" width="16.28515625" style="1" customWidth="1"/>
    <col min="449" max="449" width="15.5703125" style="1" customWidth="1"/>
    <col min="450" max="450" width="15.7109375" style="1" customWidth="1"/>
    <col min="451" max="451" width="16.28515625" style="1" customWidth="1"/>
    <col min="452" max="452" width="21.7109375" style="1" customWidth="1"/>
    <col min="453" max="453" width="18.28515625" style="1" customWidth="1"/>
    <col min="454" max="700" width="8.85546875" style="1"/>
    <col min="701" max="701" width="11.7109375" style="1" customWidth="1"/>
    <col min="702" max="702" width="84.5703125" style="1" customWidth="1"/>
    <col min="703" max="703" width="22.140625" style="1" customWidth="1"/>
    <col min="704" max="704" width="16.28515625" style="1" customWidth="1"/>
    <col min="705" max="705" width="15.5703125" style="1" customWidth="1"/>
    <col min="706" max="706" width="15.7109375" style="1" customWidth="1"/>
    <col min="707" max="707" width="16.28515625" style="1" customWidth="1"/>
    <col min="708" max="708" width="21.7109375" style="1" customWidth="1"/>
    <col min="709" max="709" width="18.28515625" style="1" customWidth="1"/>
    <col min="710" max="956" width="8.85546875" style="1"/>
    <col min="957" max="957" width="11.7109375" style="1" customWidth="1"/>
    <col min="958" max="958" width="84.5703125" style="1" customWidth="1"/>
    <col min="959" max="959" width="22.140625" style="1" customWidth="1"/>
    <col min="960" max="960" width="16.28515625" style="1" customWidth="1"/>
    <col min="961" max="961" width="15.5703125" style="1" customWidth="1"/>
    <col min="962" max="962" width="15.7109375" style="1" customWidth="1"/>
    <col min="963" max="963" width="16.28515625" style="1" customWidth="1"/>
    <col min="964" max="964" width="21.7109375" style="1" customWidth="1"/>
    <col min="965" max="965" width="18.28515625" style="1" customWidth="1"/>
    <col min="966" max="1212" width="8.85546875" style="1"/>
    <col min="1213" max="1213" width="11.7109375" style="1" customWidth="1"/>
    <col min="1214" max="1214" width="84.5703125" style="1" customWidth="1"/>
    <col min="1215" max="1215" width="22.140625" style="1" customWidth="1"/>
    <col min="1216" max="1216" width="16.28515625" style="1" customWidth="1"/>
    <col min="1217" max="1217" width="15.5703125" style="1" customWidth="1"/>
    <col min="1218" max="1218" width="15.7109375" style="1" customWidth="1"/>
    <col min="1219" max="1219" width="16.28515625" style="1" customWidth="1"/>
    <col min="1220" max="1220" width="21.7109375" style="1" customWidth="1"/>
    <col min="1221" max="1221" width="18.28515625" style="1" customWidth="1"/>
    <col min="1222" max="1468" width="8.85546875" style="1"/>
    <col min="1469" max="1469" width="11.7109375" style="1" customWidth="1"/>
    <col min="1470" max="1470" width="84.5703125" style="1" customWidth="1"/>
    <col min="1471" max="1471" width="22.140625" style="1" customWidth="1"/>
    <col min="1472" max="1472" width="16.28515625" style="1" customWidth="1"/>
    <col min="1473" max="1473" width="15.5703125" style="1" customWidth="1"/>
    <col min="1474" max="1474" width="15.7109375" style="1" customWidth="1"/>
    <col min="1475" max="1475" width="16.28515625" style="1" customWidth="1"/>
    <col min="1476" max="1476" width="21.7109375" style="1" customWidth="1"/>
    <col min="1477" max="1477" width="18.28515625" style="1" customWidth="1"/>
    <col min="1478" max="1724" width="8.85546875" style="1"/>
    <col min="1725" max="1725" width="11.7109375" style="1" customWidth="1"/>
    <col min="1726" max="1726" width="84.5703125" style="1" customWidth="1"/>
    <col min="1727" max="1727" width="22.140625" style="1" customWidth="1"/>
    <col min="1728" max="1728" width="16.28515625" style="1" customWidth="1"/>
    <col min="1729" max="1729" width="15.5703125" style="1" customWidth="1"/>
    <col min="1730" max="1730" width="15.7109375" style="1" customWidth="1"/>
    <col min="1731" max="1731" width="16.28515625" style="1" customWidth="1"/>
    <col min="1732" max="1732" width="21.7109375" style="1" customWidth="1"/>
    <col min="1733" max="1733" width="18.28515625" style="1" customWidth="1"/>
    <col min="1734" max="1980" width="8.85546875" style="1"/>
    <col min="1981" max="1981" width="11.7109375" style="1" customWidth="1"/>
    <col min="1982" max="1982" width="84.5703125" style="1" customWidth="1"/>
    <col min="1983" max="1983" width="22.140625" style="1" customWidth="1"/>
    <col min="1984" max="1984" width="16.28515625" style="1" customWidth="1"/>
    <col min="1985" max="1985" width="15.5703125" style="1" customWidth="1"/>
    <col min="1986" max="1986" width="15.7109375" style="1" customWidth="1"/>
    <col min="1987" max="1987" width="16.28515625" style="1" customWidth="1"/>
    <col min="1988" max="1988" width="21.7109375" style="1" customWidth="1"/>
    <col min="1989" max="1989" width="18.28515625" style="1" customWidth="1"/>
    <col min="1990" max="2236" width="8.85546875" style="1"/>
    <col min="2237" max="2237" width="11.7109375" style="1" customWidth="1"/>
    <col min="2238" max="2238" width="84.5703125" style="1" customWidth="1"/>
    <col min="2239" max="2239" width="22.140625" style="1" customWidth="1"/>
    <col min="2240" max="2240" width="16.28515625" style="1" customWidth="1"/>
    <col min="2241" max="2241" width="15.5703125" style="1" customWidth="1"/>
    <col min="2242" max="2242" width="15.7109375" style="1" customWidth="1"/>
    <col min="2243" max="2243" width="16.28515625" style="1" customWidth="1"/>
    <col min="2244" max="2244" width="21.7109375" style="1" customWidth="1"/>
    <col min="2245" max="2245" width="18.28515625" style="1" customWidth="1"/>
    <col min="2246" max="2492" width="8.85546875" style="1"/>
    <col min="2493" max="2493" width="11.7109375" style="1" customWidth="1"/>
    <col min="2494" max="2494" width="84.5703125" style="1" customWidth="1"/>
    <col min="2495" max="2495" width="22.140625" style="1" customWidth="1"/>
    <col min="2496" max="2496" width="16.28515625" style="1" customWidth="1"/>
    <col min="2497" max="2497" width="15.5703125" style="1" customWidth="1"/>
    <col min="2498" max="2498" width="15.7109375" style="1" customWidth="1"/>
    <col min="2499" max="2499" width="16.28515625" style="1" customWidth="1"/>
    <col min="2500" max="2500" width="21.7109375" style="1" customWidth="1"/>
    <col min="2501" max="2501" width="18.28515625" style="1" customWidth="1"/>
    <col min="2502" max="2748" width="8.85546875" style="1"/>
    <col min="2749" max="2749" width="11.7109375" style="1" customWidth="1"/>
    <col min="2750" max="2750" width="84.5703125" style="1" customWidth="1"/>
    <col min="2751" max="2751" width="22.140625" style="1" customWidth="1"/>
    <col min="2752" max="2752" width="16.28515625" style="1" customWidth="1"/>
    <col min="2753" max="2753" width="15.5703125" style="1" customWidth="1"/>
    <col min="2754" max="2754" width="15.7109375" style="1" customWidth="1"/>
    <col min="2755" max="2755" width="16.28515625" style="1" customWidth="1"/>
    <col min="2756" max="2756" width="21.7109375" style="1" customWidth="1"/>
    <col min="2757" max="2757" width="18.28515625" style="1" customWidth="1"/>
    <col min="2758" max="3004" width="8.85546875" style="1"/>
    <col min="3005" max="3005" width="11.7109375" style="1" customWidth="1"/>
    <col min="3006" max="3006" width="84.5703125" style="1" customWidth="1"/>
    <col min="3007" max="3007" width="22.140625" style="1" customWidth="1"/>
    <col min="3008" max="3008" width="16.28515625" style="1" customWidth="1"/>
    <col min="3009" max="3009" width="15.5703125" style="1" customWidth="1"/>
    <col min="3010" max="3010" width="15.7109375" style="1" customWidth="1"/>
    <col min="3011" max="3011" width="16.28515625" style="1" customWidth="1"/>
    <col min="3012" max="3012" width="21.7109375" style="1" customWidth="1"/>
    <col min="3013" max="3013" width="18.28515625" style="1" customWidth="1"/>
    <col min="3014" max="3260" width="8.85546875" style="1"/>
    <col min="3261" max="3261" width="11.7109375" style="1" customWidth="1"/>
    <col min="3262" max="3262" width="84.5703125" style="1" customWidth="1"/>
    <col min="3263" max="3263" width="22.140625" style="1" customWidth="1"/>
    <col min="3264" max="3264" width="16.28515625" style="1" customWidth="1"/>
    <col min="3265" max="3265" width="15.5703125" style="1" customWidth="1"/>
    <col min="3266" max="3266" width="15.7109375" style="1" customWidth="1"/>
    <col min="3267" max="3267" width="16.28515625" style="1" customWidth="1"/>
    <col min="3268" max="3268" width="21.7109375" style="1" customWidth="1"/>
    <col min="3269" max="3269" width="18.28515625" style="1" customWidth="1"/>
    <col min="3270" max="3516" width="8.85546875" style="1"/>
    <col min="3517" max="3517" width="11.7109375" style="1" customWidth="1"/>
    <col min="3518" max="3518" width="84.5703125" style="1" customWidth="1"/>
    <col min="3519" max="3519" width="22.140625" style="1" customWidth="1"/>
    <col min="3520" max="3520" width="16.28515625" style="1" customWidth="1"/>
    <col min="3521" max="3521" width="15.5703125" style="1" customWidth="1"/>
    <col min="3522" max="3522" width="15.7109375" style="1" customWidth="1"/>
    <col min="3523" max="3523" width="16.28515625" style="1" customWidth="1"/>
    <col min="3524" max="3524" width="21.7109375" style="1" customWidth="1"/>
    <col min="3525" max="3525" width="18.28515625" style="1" customWidth="1"/>
    <col min="3526" max="3772" width="8.85546875" style="1"/>
    <col min="3773" max="3773" width="11.7109375" style="1" customWidth="1"/>
    <col min="3774" max="3774" width="84.5703125" style="1" customWidth="1"/>
    <col min="3775" max="3775" width="22.140625" style="1" customWidth="1"/>
    <col min="3776" max="3776" width="16.28515625" style="1" customWidth="1"/>
    <col min="3777" max="3777" width="15.5703125" style="1" customWidth="1"/>
    <col min="3778" max="3778" width="15.7109375" style="1" customWidth="1"/>
    <col min="3779" max="3779" width="16.28515625" style="1" customWidth="1"/>
    <col min="3780" max="3780" width="21.7109375" style="1" customWidth="1"/>
    <col min="3781" max="3781" width="18.28515625" style="1" customWidth="1"/>
    <col min="3782" max="4028" width="8.85546875" style="1"/>
    <col min="4029" max="4029" width="11.7109375" style="1" customWidth="1"/>
    <col min="4030" max="4030" width="84.5703125" style="1" customWidth="1"/>
    <col min="4031" max="4031" width="22.140625" style="1" customWidth="1"/>
    <col min="4032" max="4032" width="16.28515625" style="1" customWidth="1"/>
    <col min="4033" max="4033" width="15.5703125" style="1" customWidth="1"/>
    <col min="4034" max="4034" width="15.7109375" style="1" customWidth="1"/>
    <col min="4035" max="4035" width="16.28515625" style="1" customWidth="1"/>
    <col min="4036" max="4036" width="21.7109375" style="1" customWidth="1"/>
    <col min="4037" max="4037" width="18.28515625" style="1" customWidth="1"/>
    <col min="4038" max="4284" width="8.85546875" style="1"/>
    <col min="4285" max="4285" width="11.7109375" style="1" customWidth="1"/>
    <col min="4286" max="4286" width="84.5703125" style="1" customWidth="1"/>
    <col min="4287" max="4287" width="22.140625" style="1" customWidth="1"/>
    <col min="4288" max="4288" width="16.28515625" style="1" customWidth="1"/>
    <col min="4289" max="4289" width="15.5703125" style="1" customWidth="1"/>
    <col min="4290" max="4290" width="15.7109375" style="1" customWidth="1"/>
    <col min="4291" max="4291" width="16.28515625" style="1" customWidth="1"/>
    <col min="4292" max="4292" width="21.7109375" style="1" customWidth="1"/>
    <col min="4293" max="4293" width="18.28515625" style="1" customWidth="1"/>
    <col min="4294" max="4540" width="8.85546875" style="1"/>
    <col min="4541" max="4541" width="11.7109375" style="1" customWidth="1"/>
    <col min="4542" max="4542" width="84.5703125" style="1" customWidth="1"/>
    <col min="4543" max="4543" width="22.140625" style="1" customWidth="1"/>
    <col min="4544" max="4544" width="16.28515625" style="1" customWidth="1"/>
    <col min="4545" max="4545" width="15.5703125" style="1" customWidth="1"/>
    <col min="4546" max="4546" width="15.7109375" style="1" customWidth="1"/>
    <col min="4547" max="4547" width="16.28515625" style="1" customWidth="1"/>
    <col min="4548" max="4548" width="21.7109375" style="1" customWidth="1"/>
    <col min="4549" max="4549" width="18.28515625" style="1" customWidth="1"/>
    <col min="4550" max="4796" width="8.85546875" style="1"/>
    <col min="4797" max="4797" width="11.7109375" style="1" customWidth="1"/>
    <col min="4798" max="4798" width="84.5703125" style="1" customWidth="1"/>
    <col min="4799" max="4799" width="22.140625" style="1" customWidth="1"/>
    <col min="4800" max="4800" width="16.28515625" style="1" customWidth="1"/>
    <col min="4801" max="4801" width="15.5703125" style="1" customWidth="1"/>
    <col min="4802" max="4802" width="15.7109375" style="1" customWidth="1"/>
    <col min="4803" max="4803" width="16.28515625" style="1" customWidth="1"/>
    <col min="4804" max="4804" width="21.7109375" style="1" customWidth="1"/>
    <col min="4805" max="4805" width="18.28515625" style="1" customWidth="1"/>
    <col min="4806" max="5052" width="8.85546875" style="1"/>
    <col min="5053" max="5053" width="11.7109375" style="1" customWidth="1"/>
    <col min="5054" max="5054" width="84.5703125" style="1" customWidth="1"/>
    <col min="5055" max="5055" width="22.140625" style="1" customWidth="1"/>
    <col min="5056" max="5056" width="16.28515625" style="1" customWidth="1"/>
    <col min="5057" max="5057" width="15.5703125" style="1" customWidth="1"/>
    <col min="5058" max="5058" width="15.7109375" style="1" customWidth="1"/>
    <col min="5059" max="5059" width="16.28515625" style="1" customWidth="1"/>
    <col min="5060" max="5060" width="21.7109375" style="1" customWidth="1"/>
    <col min="5061" max="5061" width="18.28515625" style="1" customWidth="1"/>
    <col min="5062" max="5308" width="8.85546875" style="1"/>
    <col min="5309" max="5309" width="11.7109375" style="1" customWidth="1"/>
    <col min="5310" max="5310" width="84.5703125" style="1" customWidth="1"/>
    <col min="5311" max="5311" width="22.140625" style="1" customWidth="1"/>
    <col min="5312" max="5312" width="16.28515625" style="1" customWidth="1"/>
    <col min="5313" max="5313" width="15.5703125" style="1" customWidth="1"/>
    <col min="5314" max="5314" width="15.7109375" style="1" customWidth="1"/>
    <col min="5315" max="5315" width="16.28515625" style="1" customWidth="1"/>
    <col min="5316" max="5316" width="21.7109375" style="1" customWidth="1"/>
    <col min="5317" max="5317" width="18.28515625" style="1" customWidth="1"/>
    <col min="5318" max="5564" width="8.85546875" style="1"/>
    <col min="5565" max="5565" width="11.7109375" style="1" customWidth="1"/>
    <col min="5566" max="5566" width="84.5703125" style="1" customWidth="1"/>
    <col min="5567" max="5567" width="22.140625" style="1" customWidth="1"/>
    <col min="5568" max="5568" width="16.28515625" style="1" customWidth="1"/>
    <col min="5569" max="5569" width="15.5703125" style="1" customWidth="1"/>
    <col min="5570" max="5570" width="15.7109375" style="1" customWidth="1"/>
    <col min="5571" max="5571" width="16.28515625" style="1" customWidth="1"/>
    <col min="5572" max="5572" width="21.7109375" style="1" customWidth="1"/>
    <col min="5573" max="5573" width="18.28515625" style="1" customWidth="1"/>
    <col min="5574" max="5820" width="8.85546875" style="1"/>
    <col min="5821" max="5821" width="11.7109375" style="1" customWidth="1"/>
    <col min="5822" max="5822" width="84.5703125" style="1" customWidth="1"/>
    <col min="5823" max="5823" width="22.140625" style="1" customWidth="1"/>
    <col min="5824" max="5824" width="16.28515625" style="1" customWidth="1"/>
    <col min="5825" max="5825" width="15.5703125" style="1" customWidth="1"/>
    <col min="5826" max="5826" width="15.7109375" style="1" customWidth="1"/>
    <col min="5827" max="5827" width="16.28515625" style="1" customWidth="1"/>
    <col min="5828" max="5828" width="21.7109375" style="1" customWidth="1"/>
    <col min="5829" max="5829" width="18.28515625" style="1" customWidth="1"/>
    <col min="5830" max="6076" width="8.85546875" style="1"/>
    <col min="6077" max="6077" width="11.7109375" style="1" customWidth="1"/>
    <col min="6078" max="6078" width="84.5703125" style="1" customWidth="1"/>
    <col min="6079" max="6079" width="22.140625" style="1" customWidth="1"/>
    <col min="6080" max="6080" width="16.28515625" style="1" customWidth="1"/>
    <col min="6081" max="6081" width="15.5703125" style="1" customWidth="1"/>
    <col min="6082" max="6082" width="15.7109375" style="1" customWidth="1"/>
    <col min="6083" max="6083" width="16.28515625" style="1" customWidth="1"/>
    <col min="6084" max="6084" width="21.7109375" style="1" customWidth="1"/>
    <col min="6085" max="6085" width="18.28515625" style="1" customWidth="1"/>
    <col min="6086" max="6332" width="8.85546875" style="1"/>
    <col min="6333" max="6333" width="11.7109375" style="1" customWidth="1"/>
    <col min="6334" max="6334" width="84.5703125" style="1" customWidth="1"/>
    <col min="6335" max="6335" width="22.140625" style="1" customWidth="1"/>
    <col min="6336" max="6336" width="16.28515625" style="1" customWidth="1"/>
    <col min="6337" max="6337" width="15.5703125" style="1" customWidth="1"/>
    <col min="6338" max="6338" width="15.7109375" style="1" customWidth="1"/>
    <col min="6339" max="6339" width="16.28515625" style="1" customWidth="1"/>
    <col min="6340" max="6340" width="21.7109375" style="1" customWidth="1"/>
    <col min="6341" max="6341" width="18.28515625" style="1" customWidth="1"/>
    <col min="6342" max="6588" width="8.85546875" style="1"/>
    <col min="6589" max="6589" width="11.7109375" style="1" customWidth="1"/>
    <col min="6590" max="6590" width="84.5703125" style="1" customWidth="1"/>
    <col min="6591" max="6591" width="22.140625" style="1" customWidth="1"/>
    <col min="6592" max="6592" width="16.28515625" style="1" customWidth="1"/>
    <col min="6593" max="6593" width="15.5703125" style="1" customWidth="1"/>
    <col min="6594" max="6594" width="15.7109375" style="1" customWidth="1"/>
    <col min="6595" max="6595" width="16.28515625" style="1" customWidth="1"/>
    <col min="6596" max="6596" width="21.7109375" style="1" customWidth="1"/>
    <col min="6597" max="6597" width="18.28515625" style="1" customWidth="1"/>
    <col min="6598" max="6844" width="8.85546875" style="1"/>
    <col min="6845" max="6845" width="11.7109375" style="1" customWidth="1"/>
    <col min="6846" max="6846" width="84.5703125" style="1" customWidth="1"/>
    <col min="6847" max="6847" width="22.140625" style="1" customWidth="1"/>
    <col min="6848" max="6848" width="16.28515625" style="1" customWidth="1"/>
    <col min="6849" max="6849" width="15.5703125" style="1" customWidth="1"/>
    <col min="6850" max="6850" width="15.7109375" style="1" customWidth="1"/>
    <col min="6851" max="6851" width="16.28515625" style="1" customWidth="1"/>
    <col min="6852" max="6852" width="21.7109375" style="1" customWidth="1"/>
    <col min="6853" max="6853" width="18.28515625" style="1" customWidth="1"/>
    <col min="6854" max="7100" width="8.85546875" style="1"/>
    <col min="7101" max="7101" width="11.7109375" style="1" customWidth="1"/>
    <col min="7102" max="7102" width="84.5703125" style="1" customWidth="1"/>
    <col min="7103" max="7103" width="22.140625" style="1" customWidth="1"/>
    <col min="7104" max="7104" width="16.28515625" style="1" customWidth="1"/>
    <col min="7105" max="7105" width="15.5703125" style="1" customWidth="1"/>
    <col min="7106" max="7106" width="15.7109375" style="1" customWidth="1"/>
    <col min="7107" max="7107" width="16.28515625" style="1" customWidth="1"/>
    <col min="7108" max="7108" width="21.7109375" style="1" customWidth="1"/>
    <col min="7109" max="7109" width="18.28515625" style="1" customWidth="1"/>
    <col min="7110" max="7356" width="8.85546875" style="1"/>
    <col min="7357" max="7357" width="11.7109375" style="1" customWidth="1"/>
    <col min="7358" max="7358" width="84.5703125" style="1" customWidth="1"/>
    <col min="7359" max="7359" width="22.140625" style="1" customWidth="1"/>
    <col min="7360" max="7360" width="16.28515625" style="1" customWidth="1"/>
    <col min="7361" max="7361" width="15.5703125" style="1" customWidth="1"/>
    <col min="7362" max="7362" width="15.7109375" style="1" customWidth="1"/>
    <col min="7363" max="7363" width="16.28515625" style="1" customWidth="1"/>
    <col min="7364" max="7364" width="21.7109375" style="1" customWidth="1"/>
    <col min="7365" max="7365" width="18.28515625" style="1" customWidth="1"/>
    <col min="7366" max="7612" width="8.85546875" style="1"/>
    <col min="7613" max="7613" width="11.7109375" style="1" customWidth="1"/>
    <col min="7614" max="7614" width="84.5703125" style="1" customWidth="1"/>
    <col min="7615" max="7615" width="22.140625" style="1" customWidth="1"/>
    <col min="7616" max="7616" width="16.28515625" style="1" customWidth="1"/>
    <col min="7617" max="7617" width="15.5703125" style="1" customWidth="1"/>
    <col min="7618" max="7618" width="15.7109375" style="1" customWidth="1"/>
    <col min="7619" max="7619" width="16.28515625" style="1" customWidth="1"/>
    <col min="7620" max="7620" width="21.7109375" style="1" customWidth="1"/>
    <col min="7621" max="7621" width="18.28515625" style="1" customWidth="1"/>
    <col min="7622" max="7868" width="8.85546875" style="1"/>
    <col min="7869" max="7869" width="11.7109375" style="1" customWidth="1"/>
    <col min="7870" max="7870" width="84.5703125" style="1" customWidth="1"/>
    <col min="7871" max="7871" width="22.140625" style="1" customWidth="1"/>
    <col min="7872" max="7872" width="16.28515625" style="1" customWidth="1"/>
    <col min="7873" max="7873" width="15.5703125" style="1" customWidth="1"/>
    <col min="7874" max="7874" width="15.7109375" style="1" customWidth="1"/>
    <col min="7875" max="7875" width="16.28515625" style="1" customWidth="1"/>
    <col min="7876" max="7876" width="21.7109375" style="1" customWidth="1"/>
    <col min="7877" max="7877" width="18.28515625" style="1" customWidth="1"/>
    <col min="7878" max="8124" width="8.85546875" style="1"/>
    <col min="8125" max="8125" width="11.7109375" style="1" customWidth="1"/>
    <col min="8126" max="8126" width="84.5703125" style="1" customWidth="1"/>
    <col min="8127" max="8127" width="22.140625" style="1" customWidth="1"/>
    <col min="8128" max="8128" width="16.28515625" style="1" customWidth="1"/>
    <col min="8129" max="8129" width="15.5703125" style="1" customWidth="1"/>
    <col min="8130" max="8130" width="15.7109375" style="1" customWidth="1"/>
    <col min="8131" max="8131" width="16.28515625" style="1" customWidth="1"/>
    <col min="8132" max="8132" width="21.7109375" style="1" customWidth="1"/>
    <col min="8133" max="8133" width="18.28515625" style="1" customWidth="1"/>
    <col min="8134" max="8380" width="8.85546875" style="1"/>
    <col min="8381" max="8381" width="11.7109375" style="1" customWidth="1"/>
    <col min="8382" max="8382" width="84.5703125" style="1" customWidth="1"/>
    <col min="8383" max="8383" width="22.140625" style="1" customWidth="1"/>
    <col min="8384" max="8384" width="16.28515625" style="1" customWidth="1"/>
    <col min="8385" max="8385" width="15.5703125" style="1" customWidth="1"/>
    <col min="8386" max="8386" width="15.7109375" style="1" customWidth="1"/>
    <col min="8387" max="8387" width="16.28515625" style="1" customWidth="1"/>
    <col min="8388" max="8388" width="21.7109375" style="1" customWidth="1"/>
    <col min="8389" max="8389" width="18.28515625" style="1" customWidth="1"/>
    <col min="8390" max="8636" width="8.85546875" style="1"/>
    <col min="8637" max="8637" width="11.7109375" style="1" customWidth="1"/>
    <col min="8638" max="8638" width="84.5703125" style="1" customWidth="1"/>
    <col min="8639" max="8639" width="22.140625" style="1" customWidth="1"/>
    <col min="8640" max="8640" width="16.28515625" style="1" customWidth="1"/>
    <col min="8641" max="8641" width="15.5703125" style="1" customWidth="1"/>
    <col min="8642" max="8642" width="15.7109375" style="1" customWidth="1"/>
    <col min="8643" max="8643" width="16.28515625" style="1" customWidth="1"/>
    <col min="8644" max="8644" width="21.7109375" style="1" customWidth="1"/>
    <col min="8645" max="8645" width="18.28515625" style="1" customWidth="1"/>
    <col min="8646" max="8892" width="8.85546875" style="1"/>
    <col min="8893" max="8893" width="11.7109375" style="1" customWidth="1"/>
    <col min="8894" max="8894" width="84.5703125" style="1" customWidth="1"/>
    <col min="8895" max="8895" width="22.140625" style="1" customWidth="1"/>
    <col min="8896" max="8896" width="16.28515625" style="1" customWidth="1"/>
    <col min="8897" max="8897" width="15.5703125" style="1" customWidth="1"/>
    <col min="8898" max="8898" width="15.7109375" style="1" customWidth="1"/>
    <col min="8899" max="8899" width="16.28515625" style="1" customWidth="1"/>
    <col min="8900" max="8900" width="21.7109375" style="1" customWidth="1"/>
    <col min="8901" max="8901" width="18.28515625" style="1" customWidth="1"/>
    <col min="8902" max="9148" width="8.85546875" style="1"/>
    <col min="9149" max="9149" width="11.7109375" style="1" customWidth="1"/>
    <col min="9150" max="9150" width="84.5703125" style="1" customWidth="1"/>
    <col min="9151" max="9151" width="22.140625" style="1" customWidth="1"/>
    <col min="9152" max="9152" width="16.28515625" style="1" customWidth="1"/>
    <col min="9153" max="9153" width="15.5703125" style="1" customWidth="1"/>
    <col min="9154" max="9154" width="15.7109375" style="1" customWidth="1"/>
    <col min="9155" max="9155" width="16.28515625" style="1" customWidth="1"/>
    <col min="9156" max="9156" width="21.7109375" style="1" customWidth="1"/>
    <col min="9157" max="9157" width="18.28515625" style="1" customWidth="1"/>
    <col min="9158" max="9404" width="8.85546875" style="1"/>
    <col min="9405" max="9405" width="11.7109375" style="1" customWidth="1"/>
    <col min="9406" max="9406" width="84.5703125" style="1" customWidth="1"/>
    <col min="9407" max="9407" width="22.140625" style="1" customWidth="1"/>
    <col min="9408" max="9408" width="16.28515625" style="1" customWidth="1"/>
    <col min="9409" max="9409" width="15.5703125" style="1" customWidth="1"/>
    <col min="9410" max="9410" width="15.7109375" style="1" customWidth="1"/>
    <col min="9411" max="9411" width="16.28515625" style="1" customWidth="1"/>
    <col min="9412" max="9412" width="21.7109375" style="1" customWidth="1"/>
    <col min="9413" max="9413" width="18.28515625" style="1" customWidth="1"/>
    <col min="9414" max="9660" width="8.85546875" style="1"/>
    <col min="9661" max="9661" width="11.7109375" style="1" customWidth="1"/>
    <col min="9662" max="9662" width="84.5703125" style="1" customWidth="1"/>
    <col min="9663" max="9663" width="22.140625" style="1" customWidth="1"/>
    <col min="9664" max="9664" width="16.28515625" style="1" customWidth="1"/>
    <col min="9665" max="9665" width="15.5703125" style="1" customWidth="1"/>
    <col min="9666" max="9666" width="15.7109375" style="1" customWidth="1"/>
    <col min="9667" max="9667" width="16.28515625" style="1" customWidth="1"/>
    <col min="9668" max="9668" width="21.7109375" style="1" customWidth="1"/>
    <col min="9669" max="9669" width="18.28515625" style="1" customWidth="1"/>
    <col min="9670" max="9916" width="8.85546875" style="1"/>
    <col min="9917" max="9917" width="11.7109375" style="1" customWidth="1"/>
    <col min="9918" max="9918" width="84.5703125" style="1" customWidth="1"/>
    <col min="9919" max="9919" width="22.140625" style="1" customWidth="1"/>
    <col min="9920" max="9920" width="16.28515625" style="1" customWidth="1"/>
    <col min="9921" max="9921" width="15.5703125" style="1" customWidth="1"/>
    <col min="9922" max="9922" width="15.7109375" style="1" customWidth="1"/>
    <col min="9923" max="9923" width="16.28515625" style="1" customWidth="1"/>
    <col min="9924" max="9924" width="21.7109375" style="1" customWidth="1"/>
    <col min="9925" max="9925" width="18.28515625" style="1" customWidth="1"/>
    <col min="9926" max="10172" width="8.85546875" style="1"/>
    <col min="10173" max="10173" width="11.7109375" style="1" customWidth="1"/>
    <col min="10174" max="10174" width="84.5703125" style="1" customWidth="1"/>
    <col min="10175" max="10175" width="22.140625" style="1" customWidth="1"/>
    <col min="10176" max="10176" width="16.28515625" style="1" customWidth="1"/>
    <col min="10177" max="10177" width="15.5703125" style="1" customWidth="1"/>
    <col min="10178" max="10178" width="15.7109375" style="1" customWidth="1"/>
    <col min="10179" max="10179" width="16.28515625" style="1" customWidth="1"/>
    <col min="10180" max="10180" width="21.7109375" style="1" customWidth="1"/>
    <col min="10181" max="10181" width="18.28515625" style="1" customWidth="1"/>
    <col min="10182" max="10428" width="8.85546875" style="1"/>
    <col min="10429" max="10429" width="11.7109375" style="1" customWidth="1"/>
    <col min="10430" max="10430" width="84.5703125" style="1" customWidth="1"/>
    <col min="10431" max="10431" width="22.140625" style="1" customWidth="1"/>
    <col min="10432" max="10432" width="16.28515625" style="1" customWidth="1"/>
    <col min="10433" max="10433" width="15.5703125" style="1" customWidth="1"/>
    <col min="10434" max="10434" width="15.7109375" style="1" customWidth="1"/>
    <col min="10435" max="10435" width="16.28515625" style="1" customWidth="1"/>
    <col min="10436" max="10436" width="21.7109375" style="1" customWidth="1"/>
    <col min="10437" max="10437" width="18.28515625" style="1" customWidth="1"/>
    <col min="10438" max="10684" width="8.85546875" style="1"/>
    <col min="10685" max="10685" width="11.7109375" style="1" customWidth="1"/>
    <col min="10686" max="10686" width="84.5703125" style="1" customWidth="1"/>
    <col min="10687" max="10687" width="22.140625" style="1" customWidth="1"/>
    <col min="10688" max="10688" width="16.28515625" style="1" customWidth="1"/>
    <col min="10689" max="10689" width="15.5703125" style="1" customWidth="1"/>
    <col min="10690" max="10690" width="15.7109375" style="1" customWidth="1"/>
    <col min="10691" max="10691" width="16.28515625" style="1" customWidth="1"/>
    <col min="10692" max="10692" width="21.7109375" style="1" customWidth="1"/>
    <col min="10693" max="10693" width="18.28515625" style="1" customWidth="1"/>
    <col min="10694" max="10940" width="8.85546875" style="1"/>
    <col min="10941" max="10941" width="11.7109375" style="1" customWidth="1"/>
    <col min="10942" max="10942" width="84.5703125" style="1" customWidth="1"/>
    <col min="10943" max="10943" width="22.140625" style="1" customWidth="1"/>
    <col min="10944" max="10944" width="16.28515625" style="1" customWidth="1"/>
    <col min="10945" max="10945" width="15.5703125" style="1" customWidth="1"/>
    <col min="10946" max="10946" width="15.7109375" style="1" customWidth="1"/>
    <col min="10947" max="10947" width="16.28515625" style="1" customWidth="1"/>
    <col min="10948" max="10948" width="21.7109375" style="1" customWidth="1"/>
    <col min="10949" max="10949" width="18.28515625" style="1" customWidth="1"/>
    <col min="10950" max="11196" width="8.85546875" style="1"/>
    <col min="11197" max="11197" width="11.7109375" style="1" customWidth="1"/>
    <col min="11198" max="11198" width="84.5703125" style="1" customWidth="1"/>
    <col min="11199" max="11199" width="22.140625" style="1" customWidth="1"/>
    <col min="11200" max="11200" width="16.28515625" style="1" customWidth="1"/>
    <col min="11201" max="11201" width="15.5703125" style="1" customWidth="1"/>
    <col min="11202" max="11202" width="15.7109375" style="1" customWidth="1"/>
    <col min="11203" max="11203" width="16.28515625" style="1" customWidth="1"/>
    <col min="11204" max="11204" width="21.7109375" style="1" customWidth="1"/>
    <col min="11205" max="11205" width="18.28515625" style="1" customWidth="1"/>
    <col min="11206" max="11452" width="8.85546875" style="1"/>
    <col min="11453" max="11453" width="11.7109375" style="1" customWidth="1"/>
    <col min="11454" max="11454" width="84.5703125" style="1" customWidth="1"/>
    <col min="11455" max="11455" width="22.140625" style="1" customWidth="1"/>
    <col min="11456" max="11456" width="16.28515625" style="1" customWidth="1"/>
    <col min="11457" max="11457" width="15.5703125" style="1" customWidth="1"/>
    <col min="11458" max="11458" width="15.7109375" style="1" customWidth="1"/>
    <col min="11459" max="11459" width="16.28515625" style="1" customWidth="1"/>
    <col min="11460" max="11460" width="21.7109375" style="1" customWidth="1"/>
    <col min="11461" max="11461" width="18.28515625" style="1" customWidth="1"/>
    <col min="11462" max="11708" width="8.85546875" style="1"/>
    <col min="11709" max="11709" width="11.7109375" style="1" customWidth="1"/>
    <col min="11710" max="11710" width="84.5703125" style="1" customWidth="1"/>
    <col min="11711" max="11711" width="22.140625" style="1" customWidth="1"/>
    <col min="11712" max="11712" width="16.28515625" style="1" customWidth="1"/>
    <col min="11713" max="11713" width="15.5703125" style="1" customWidth="1"/>
    <col min="11714" max="11714" width="15.7109375" style="1" customWidth="1"/>
    <col min="11715" max="11715" width="16.28515625" style="1" customWidth="1"/>
    <col min="11716" max="11716" width="21.7109375" style="1" customWidth="1"/>
    <col min="11717" max="11717" width="18.28515625" style="1" customWidth="1"/>
    <col min="11718" max="11964" width="8.85546875" style="1"/>
    <col min="11965" max="11965" width="11.7109375" style="1" customWidth="1"/>
    <col min="11966" max="11966" width="84.5703125" style="1" customWidth="1"/>
    <col min="11967" max="11967" width="22.140625" style="1" customWidth="1"/>
    <col min="11968" max="11968" width="16.28515625" style="1" customWidth="1"/>
    <col min="11969" max="11969" width="15.5703125" style="1" customWidth="1"/>
    <col min="11970" max="11970" width="15.7109375" style="1" customWidth="1"/>
    <col min="11971" max="11971" width="16.28515625" style="1" customWidth="1"/>
    <col min="11972" max="11972" width="21.7109375" style="1" customWidth="1"/>
    <col min="11973" max="11973" width="18.28515625" style="1" customWidth="1"/>
    <col min="11974" max="12220" width="8.85546875" style="1"/>
    <col min="12221" max="12221" width="11.7109375" style="1" customWidth="1"/>
    <col min="12222" max="12222" width="84.5703125" style="1" customWidth="1"/>
    <col min="12223" max="12223" width="22.140625" style="1" customWidth="1"/>
    <col min="12224" max="12224" width="16.28515625" style="1" customWidth="1"/>
    <col min="12225" max="12225" width="15.5703125" style="1" customWidth="1"/>
    <col min="12226" max="12226" width="15.7109375" style="1" customWidth="1"/>
    <col min="12227" max="12227" width="16.28515625" style="1" customWidth="1"/>
    <col min="12228" max="12228" width="21.7109375" style="1" customWidth="1"/>
    <col min="12229" max="12229" width="18.28515625" style="1" customWidth="1"/>
    <col min="12230" max="12476" width="8.85546875" style="1"/>
    <col min="12477" max="12477" width="11.7109375" style="1" customWidth="1"/>
    <col min="12478" max="12478" width="84.5703125" style="1" customWidth="1"/>
    <col min="12479" max="12479" width="22.140625" style="1" customWidth="1"/>
    <col min="12480" max="12480" width="16.28515625" style="1" customWidth="1"/>
    <col min="12481" max="12481" width="15.5703125" style="1" customWidth="1"/>
    <col min="12482" max="12482" width="15.7109375" style="1" customWidth="1"/>
    <col min="12483" max="12483" width="16.28515625" style="1" customWidth="1"/>
    <col min="12484" max="12484" width="21.7109375" style="1" customWidth="1"/>
    <col min="12485" max="12485" width="18.28515625" style="1" customWidth="1"/>
    <col min="12486" max="12732" width="8.85546875" style="1"/>
    <col min="12733" max="12733" width="11.7109375" style="1" customWidth="1"/>
    <col min="12734" max="12734" width="84.5703125" style="1" customWidth="1"/>
    <col min="12735" max="12735" width="22.140625" style="1" customWidth="1"/>
    <col min="12736" max="12736" width="16.28515625" style="1" customWidth="1"/>
    <col min="12737" max="12737" width="15.5703125" style="1" customWidth="1"/>
    <col min="12738" max="12738" width="15.7109375" style="1" customWidth="1"/>
    <col min="12739" max="12739" width="16.28515625" style="1" customWidth="1"/>
    <col min="12740" max="12740" width="21.7109375" style="1" customWidth="1"/>
    <col min="12741" max="12741" width="18.28515625" style="1" customWidth="1"/>
    <col min="12742" max="12988" width="8.85546875" style="1"/>
    <col min="12989" max="12989" width="11.7109375" style="1" customWidth="1"/>
    <col min="12990" max="12990" width="84.5703125" style="1" customWidth="1"/>
    <col min="12991" max="12991" width="22.140625" style="1" customWidth="1"/>
    <col min="12992" max="12992" width="16.28515625" style="1" customWidth="1"/>
    <col min="12993" max="12993" width="15.5703125" style="1" customWidth="1"/>
    <col min="12994" max="12994" width="15.7109375" style="1" customWidth="1"/>
    <col min="12995" max="12995" width="16.28515625" style="1" customWidth="1"/>
    <col min="12996" max="12996" width="21.7109375" style="1" customWidth="1"/>
    <col min="12997" max="12997" width="18.28515625" style="1" customWidth="1"/>
    <col min="12998" max="13244" width="8.85546875" style="1"/>
    <col min="13245" max="13245" width="11.7109375" style="1" customWidth="1"/>
    <col min="13246" max="13246" width="84.5703125" style="1" customWidth="1"/>
    <col min="13247" max="13247" width="22.140625" style="1" customWidth="1"/>
    <col min="13248" max="13248" width="16.28515625" style="1" customWidth="1"/>
    <col min="13249" max="13249" width="15.5703125" style="1" customWidth="1"/>
    <col min="13250" max="13250" width="15.7109375" style="1" customWidth="1"/>
    <col min="13251" max="13251" width="16.28515625" style="1" customWidth="1"/>
    <col min="13252" max="13252" width="21.7109375" style="1" customWidth="1"/>
    <col min="13253" max="13253" width="18.28515625" style="1" customWidth="1"/>
    <col min="13254" max="13500" width="8.85546875" style="1"/>
    <col min="13501" max="13501" width="11.7109375" style="1" customWidth="1"/>
    <col min="13502" max="13502" width="84.5703125" style="1" customWidth="1"/>
    <col min="13503" max="13503" width="22.140625" style="1" customWidth="1"/>
    <col min="13504" max="13504" width="16.28515625" style="1" customWidth="1"/>
    <col min="13505" max="13505" width="15.5703125" style="1" customWidth="1"/>
    <col min="13506" max="13506" width="15.7109375" style="1" customWidth="1"/>
    <col min="13507" max="13507" width="16.28515625" style="1" customWidth="1"/>
    <col min="13508" max="13508" width="21.7109375" style="1" customWidth="1"/>
    <col min="13509" max="13509" width="18.28515625" style="1" customWidth="1"/>
    <col min="13510" max="13756" width="8.85546875" style="1"/>
    <col min="13757" max="13757" width="11.7109375" style="1" customWidth="1"/>
    <col min="13758" max="13758" width="84.5703125" style="1" customWidth="1"/>
    <col min="13759" max="13759" width="22.140625" style="1" customWidth="1"/>
    <col min="13760" max="13760" width="16.28515625" style="1" customWidth="1"/>
    <col min="13761" max="13761" width="15.5703125" style="1" customWidth="1"/>
    <col min="13762" max="13762" width="15.7109375" style="1" customWidth="1"/>
    <col min="13763" max="13763" width="16.28515625" style="1" customWidth="1"/>
    <col min="13764" max="13764" width="21.7109375" style="1" customWidth="1"/>
    <col min="13765" max="13765" width="18.28515625" style="1" customWidth="1"/>
    <col min="13766" max="14012" width="8.85546875" style="1"/>
    <col min="14013" max="14013" width="11.7109375" style="1" customWidth="1"/>
    <col min="14014" max="14014" width="84.5703125" style="1" customWidth="1"/>
    <col min="14015" max="14015" width="22.140625" style="1" customWidth="1"/>
    <col min="14016" max="14016" width="16.28515625" style="1" customWidth="1"/>
    <col min="14017" max="14017" width="15.5703125" style="1" customWidth="1"/>
    <col min="14018" max="14018" width="15.7109375" style="1" customWidth="1"/>
    <col min="14019" max="14019" width="16.28515625" style="1" customWidth="1"/>
    <col min="14020" max="14020" width="21.7109375" style="1" customWidth="1"/>
    <col min="14021" max="14021" width="18.28515625" style="1" customWidth="1"/>
    <col min="14022" max="14268" width="8.85546875" style="1"/>
    <col min="14269" max="14269" width="11.7109375" style="1" customWidth="1"/>
    <col min="14270" max="14270" width="84.5703125" style="1" customWidth="1"/>
    <col min="14271" max="14271" width="22.140625" style="1" customWidth="1"/>
    <col min="14272" max="14272" width="16.28515625" style="1" customWidth="1"/>
    <col min="14273" max="14273" width="15.5703125" style="1" customWidth="1"/>
    <col min="14274" max="14274" width="15.7109375" style="1" customWidth="1"/>
    <col min="14275" max="14275" width="16.28515625" style="1" customWidth="1"/>
    <col min="14276" max="14276" width="21.7109375" style="1" customWidth="1"/>
    <col min="14277" max="14277" width="18.28515625" style="1" customWidth="1"/>
    <col min="14278" max="14524" width="8.85546875" style="1"/>
    <col min="14525" max="14525" width="11.7109375" style="1" customWidth="1"/>
    <col min="14526" max="14526" width="84.5703125" style="1" customWidth="1"/>
    <col min="14527" max="14527" width="22.140625" style="1" customWidth="1"/>
    <col min="14528" max="14528" width="16.28515625" style="1" customWidth="1"/>
    <col min="14529" max="14529" width="15.5703125" style="1" customWidth="1"/>
    <col min="14530" max="14530" width="15.7109375" style="1" customWidth="1"/>
    <col min="14531" max="14531" width="16.28515625" style="1" customWidth="1"/>
    <col min="14532" max="14532" width="21.7109375" style="1" customWidth="1"/>
    <col min="14533" max="14533" width="18.28515625" style="1" customWidth="1"/>
    <col min="14534" max="14780" width="8.85546875" style="1"/>
    <col min="14781" max="14781" width="11.7109375" style="1" customWidth="1"/>
    <col min="14782" max="14782" width="84.5703125" style="1" customWidth="1"/>
    <col min="14783" max="14783" width="22.140625" style="1" customWidth="1"/>
    <col min="14784" max="14784" width="16.28515625" style="1" customWidth="1"/>
    <col min="14785" max="14785" width="15.5703125" style="1" customWidth="1"/>
    <col min="14786" max="14786" width="15.7109375" style="1" customWidth="1"/>
    <col min="14787" max="14787" width="16.28515625" style="1" customWidth="1"/>
    <col min="14788" max="14788" width="21.7109375" style="1" customWidth="1"/>
    <col min="14789" max="14789" width="18.28515625" style="1" customWidth="1"/>
    <col min="14790" max="15034" width="8.85546875" style="1"/>
    <col min="15035" max="16384" width="8.85546875" style="1" customWidth="1"/>
  </cols>
  <sheetData>
    <row r="1" spans="1:11" ht="156.75" customHeight="1">
      <c r="A1" s="156" t="s">
        <v>1</v>
      </c>
      <c r="B1" s="156"/>
      <c r="C1" s="156"/>
      <c r="D1" s="156"/>
      <c r="E1" s="156"/>
      <c r="F1" s="156"/>
      <c r="G1" s="156"/>
      <c r="H1" s="156"/>
      <c r="I1" s="156" t="s">
        <v>346</v>
      </c>
      <c r="J1" s="157"/>
      <c r="K1" s="157"/>
    </row>
    <row r="2" spans="1:11" ht="62.45" customHeight="1">
      <c r="A2" s="158" t="s">
        <v>354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</row>
    <row r="3" spans="1:11" ht="17.25" customHeight="1">
      <c r="A3" s="137"/>
      <c r="B3" s="159" t="s">
        <v>2</v>
      </c>
      <c r="C3" s="159"/>
      <c r="D3" s="159"/>
      <c r="E3" s="159"/>
      <c r="F3" s="159"/>
      <c r="G3" s="159"/>
      <c r="H3" s="159"/>
      <c r="I3" s="159"/>
      <c r="J3" s="159"/>
      <c r="K3" s="159"/>
    </row>
    <row r="4" spans="1:11">
      <c r="B4" s="2"/>
      <c r="C4" s="2"/>
      <c r="D4" s="2"/>
      <c r="G4" s="3"/>
      <c r="H4" s="3"/>
      <c r="I4" s="3"/>
      <c r="J4" s="3"/>
      <c r="K4" s="4" t="s">
        <v>3</v>
      </c>
    </row>
    <row r="5" spans="1:11" ht="17.25" customHeight="1">
      <c r="A5" s="160" t="s">
        <v>4</v>
      </c>
      <c r="B5" s="160" t="s">
        <v>5</v>
      </c>
      <c r="C5" s="163" t="s">
        <v>352</v>
      </c>
      <c r="D5" s="161" t="s">
        <v>6</v>
      </c>
      <c r="E5" s="161"/>
      <c r="F5" s="161"/>
      <c r="G5" s="161"/>
      <c r="H5" s="161"/>
      <c r="I5" s="161"/>
      <c r="J5" s="161"/>
      <c r="K5" s="162" t="s">
        <v>7</v>
      </c>
    </row>
    <row r="6" spans="1:11" ht="41.25" customHeight="1">
      <c r="A6" s="160"/>
      <c r="B6" s="160"/>
      <c r="C6" s="164"/>
      <c r="D6" s="160" t="s">
        <v>349</v>
      </c>
      <c r="E6" s="162" t="s">
        <v>8</v>
      </c>
      <c r="F6" s="166" t="s">
        <v>262</v>
      </c>
      <c r="G6" s="160" t="s">
        <v>9</v>
      </c>
      <c r="H6" s="160"/>
      <c r="I6" s="160"/>
      <c r="J6" s="162" t="s">
        <v>10</v>
      </c>
      <c r="K6" s="162"/>
    </row>
    <row r="7" spans="1:11" ht="62.25" customHeight="1">
      <c r="A7" s="160"/>
      <c r="B7" s="160"/>
      <c r="C7" s="165"/>
      <c r="D7" s="160"/>
      <c r="E7" s="162"/>
      <c r="F7" s="167"/>
      <c r="G7" s="111" t="s">
        <v>11</v>
      </c>
      <c r="H7" s="111" t="s">
        <v>12</v>
      </c>
      <c r="I7" s="111" t="s">
        <v>13</v>
      </c>
      <c r="J7" s="162"/>
      <c r="K7" s="162"/>
    </row>
    <row r="8" spans="1:11" s="6" customFormat="1" ht="12.75">
      <c r="A8" s="139">
        <v>1</v>
      </c>
      <c r="B8" s="139">
        <v>2</v>
      </c>
      <c r="C8" s="139">
        <v>3</v>
      </c>
      <c r="D8" s="139">
        <v>4</v>
      </c>
      <c r="E8" s="5">
        <v>5</v>
      </c>
      <c r="F8" s="139">
        <v>6</v>
      </c>
      <c r="G8" s="139">
        <v>7</v>
      </c>
      <c r="H8" s="5">
        <v>8</v>
      </c>
      <c r="I8" s="139">
        <v>9</v>
      </c>
      <c r="J8" s="139">
        <v>10</v>
      </c>
      <c r="K8" s="5">
        <v>11</v>
      </c>
    </row>
    <row r="9" spans="1:11" s="7" customFormat="1" ht="15.6" customHeight="1">
      <c r="A9" s="169" t="s">
        <v>14</v>
      </c>
      <c r="B9" s="169"/>
      <c r="C9" s="132">
        <f>C11+C48+C53+C56</f>
        <v>21265.899999999998</v>
      </c>
      <c r="D9" s="132">
        <f>D11+D48+D53+D56</f>
        <v>14772.7</v>
      </c>
      <c r="E9" s="132">
        <f>E11+E48+E53+E56</f>
        <v>14772.7</v>
      </c>
      <c r="F9" s="132"/>
      <c r="G9" s="132">
        <f>G11+G48+G53+G56</f>
        <v>0</v>
      </c>
      <c r="H9" s="132">
        <f>H11+H48+H53+H56</f>
        <v>0</v>
      </c>
      <c r="I9" s="132">
        <f>I11+I48+I53+I56</f>
        <v>0</v>
      </c>
      <c r="J9" s="132">
        <f>J11+J48+J53+J56</f>
        <v>14772.7</v>
      </c>
      <c r="K9" s="11"/>
    </row>
    <row r="10" spans="1:11">
      <c r="A10" s="170" t="s">
        <v>0</v>
      </c>
      <c r="B10" s="170"/>
      <c r="C10" s="132"/>
      <c r="D10" s="132"/>
      <c r="E10" s="132"/>
      <c r="F10" s="132"/>
      <c r="G10" s="132"/>
      <c r="H10" s="132"/>
      <c r="I10" s="132"/>
      <c r="J10" s="132"/>
      <c r="K10" s="12"/>
    </row>
    <row r="11" spans="1:11">
      <c r="A11" s="138" t="s">
        <v>15</v>
      </c>
      <c r="B11" s="13" t="s">
        <v>16</v>
      </c>
      <c r="C11" s="132">
        <f>C13+C14+C15+C16+C17+C18+C19+C20+C21+C22+C23+C24</f>
        <v>9137.4</v>
      </c>
      <c r="D11" s="132">
        <f>D13+D14+D15+D16+D17+D18+D19+D20+D21+D22+D23+D24</f>
        <v>6232.7</v>
      </c>
      <c r="E11" s="132">
        <f>E13+E14+E15+E16+E17+E18+E19+E20+E21+E22+E23+E24</f>
        <v>6232.7</v>
      </c>
      <c r="F11" s="132"/>
      <c r="G11" s="132">
        <f>G13+G14+G15+G16+G17+G18+G19+G20+G21+G22+G23+G24</f>
        <v>0</v>
      </c>
      <c r="H11" s="132">
        <f>H13+H14+H15+H16+H17+H18+H19+H20+H21+H22+H23+H24</f>
        <v>0</v>
      </c>
      <c r="I11" s="132">
        <f>I13+I14+I15+I16+I17+I18+I19+I20+I21+I22+I23+I24</f>
        <v>0</v>
      </c>
      <c r="J11" s="132">
        <f>J13+J14+J15+J16+J17+J18+J19+J20+J21+J22+J23+J24</f>
        <v>6232.7</v>
      </c>
      <c r="K11" s="12"/>
    </row>
    <row r="12" spans="1:11">
      <c r="A12" s="138"/>
      <c r="B12" s="139" t="s">
        <v>17</v>
      </c>
      <c r="C12" s="132"/>
      <c r="D12" s="132"/>
      <c r="E12" s="132"/>
      <c r="F12" s="132"/>
      <c r="G12" s="132"/>
      <c r="H12" s="132"/>
      <c r="I12" s="132"/>
      <c r="J12" s="132"/>
      <c r="K12" s="12"/>
    </row>
    <row r="13" spans="1:11">
      <c r="A13" s="138"/>
      <c r="B13" s="13" t="s">
        <v>18</v>
      </c>
      <c r="C13" s="132">
        <v>2742.9</v>
      </c>
      <c r="D13" s="132">
        <v>1589.5</v>
      </c>
      <c r="E13" s="132">
        <v>1589.5</v>
      </c>
      <c r="F13" s="132"/>
      <c r="G13" s="132"/>
      <c r="H13" s="132"/>
      <c r="I13" s="132">
        <f>G13+H13</f>
        <v>0</v>
      </c>
      <c r="J13" s="132">
        <f t="shared" ref="J13:J23" si="0">E13+I13</f>
        <v>1589.5</v>
      </c>
      <c r="K13" s="12"/>
    </row>
    <row r="14" spans="1:11">
      <c r="A14" s="138"/>
      <c r="B14" s="13" t="s">
        <v>270</v>
      </c>
      <c r="C14" s="132"/>
      <c r="D14" s="132"/>
      <c r="E14" s="132"/>
      <c r="F14" s="132"/>
      <c r="G14" s="132"/>
      <c r="H14" s="132"/>
      <c r="I14" s="132">
        <f t="shared" ref="I14:I23" si="1">G14+H14</f>
        <v>0</v>
      </c>
      <c r="J14" s="132">
        <f t="shared" si="0"/>
        <v>0</v>
      </c>
      <c r="K14" s="12"/>
    </row>
    <row r="15" spans="1:11" ht="31.5">
      <c r="A15" s="138"/>
      <c r="B15" s="13" t="s">
        <v>261</v>
      </c>
      <c r="C15" s="132"/>
      <c r="D15" s="132"/>
      <c r="E15" s="132"/>
      <c r="F15" s="132"/>
      <c r="G15" s="132"/>
      <c r="H15" s="132"/>
      <c r="I15" s="132">
        <f t="shared" si="1"/>
        <v>0</v>
      </c>
      <c r="J15" s="132">
        <f t="shared" si="0"/>
        <v>0</v>
      </c>
      <c r="K15" s="12"/>
    </row>
    <row r="16" spans="1:11">
      <c r="A16" s="138"/>
      <c r="B16" s="13" t="s">
        <v>138</v>
      </c>
      <c r="C16" s="132"/>
      <c r="D16" s="132"/>
      <c r="E16" s="132"/>
      <c r="F16" s="132"/>
      <c r="G16" s="132"/>
      <c r="H16" s="132"/>
      <c r="I16" s="132">
        <f t="shared" si="1"/>
        <v>0</v>
      </c>
      <c r="J16" s="132">
        <f t="shared" si="0"/>
        <v>0</v>
      </c>
      <c r="K16" s="12"/>
    </row>
    <row r="17" spans="1:11">
      <c r="A17" s="138"/>
      <c r="B17" s="13" t="s">
        <v>19</v>
      </c>
      <c r="C17" s="132"/>
      <c r="D17" s="132"/>
      <c r="E17" s="132"/>
      <c r="F17" s="132"/>
      <c r="G17" s="132"/>
      <c r="H17" s="132"/>
      <c r="I17" s="132">
        <f t="shared" si="1"/>
        <v>0</v>
      </c>
      <c r="J17" s="132">
        <f t="shared" si="0"/>
        <v>0</v>
      </c>
      <c r="K17" s="12"/>
    </row>
    <row r="18" spans="1:11" ht="31.5">
      <c r="A18" s="138"/>
      <c r="B18" s="13" t="s">
        <v>20</v>
      </c>
      <c r="C18" s="132"/>
      <c r="D18" s="132"/>
      <c r="E18" s="132"/>
      <c r="F18" s="132"/>
      <c r="G18" s="132"/>
      <c r="H18" s="132"/>
      <c r="I18" s="132">
        <f t="shared" si="1"/>
        <v>0</v>
      </c>
      <c r="J18" s="132">
        <f t="shared" si="0"/>
        <v>0</v>
      </c>
      <c r="K18" s="12"/>
    </row>
    <row r="19" spans="1:11">
      <c r="A19" s="138"/>
      <c r="B19" s="13" t="s">
        <v>21</v>
      </c>
      <c r="C19" s="132">
        <v>1770.3</v>
      </c>
      <c r="D19" s="132">
        <v>1247.8</v>
      </c>
      <c r="E19" s="132">
        <v>1247.8</v>
      </c>
      <c r="F19" s="132"/>
      <c r="G19" s="132"/>
      <c r="H19" s="132"/>
      <c r="I19" s="132">
        <f t="shared" si="1"/>
        <v>0</v>
      </c>
      <c r="J19" s="132">
        <f t="shared" si="0"/>
        <v>1247.8</v>
      </c>
      <c r="K19" s="12"/>
    </row>
    <row r="20" spans="1:11">
      <c r="A20" s="138"/>
      <c r="B20" s="13" t="s">
        <v>219</v>
      </c>
      <c r="C20" s="132"/>
      <c r="D20" s="132"/>
      <c r="E20" s="132"/>
      <c r="F20" s="132"/>
      <c r="G20" s="132"/>
      <c r="H20" s="132"/>
      <c r="I20" s="132">
        <f t="shared" si="1"/>
        <v>0</v>
      </c>
      <c r="J20" s="132">
        <f t="shared" si="0"/>
        <v>0</v>
      </c>
      <c r="K20" s="12"/>
    </row>
    <row r="21" spans="1:11">
      <c r="A21" s="138"/>
      <c r="B21" s="13" t="s">
        <v>22</v>
      </c>
      <c r="C21" s="132">
        <v>4250.8999999999996</v>
      </c>
      <c r="D21" s="132">
        <v>3028.6</v>
      </c>
      <c r="E21" s="132">
        <v>3028.6</v>
      </c>
      <c r="F21" s="132"/>
      <c r="G21" s="132"/>
      <c r="H21" s="132"/>
      <c r="I21" s="132">
        <f t="shared" si="1"/>
        <v>0</v>
      </c>
      <c r="J21" s="132">
        <f t="shared" si="0"/>
        <v>3028.6</v>
      </c>
      <c r="K21" s="12"/>
    </row>
    <row r="22" spans="1:11">
      <c r="A22" s="138"/>
      <c r="B22" s="13" t="s">
        <v>23</v>
      </c>
      <c r="C22" s="132">
        <v>12.2</v>
      </c>
      <c r="D22" s="132">
        <v>15.7</v>
      </c>
      <c r="E22" s="132">
        <v>15.7</v>
      </c>
      <c r="F22" s="132"/>
      <c r="G22" s="132"/>
      <c r="H22" s="132"/>
      <c r="I22" s="132">
        <f t="shared" si="1"/>
        <v>0</v>
      </c>
      <c r="J22" s="132">
        <f t="shared" si="0"/>
        <v>15.7</v>
      </c>
      <c r="K22" s="12"/>
    </row>
    <row r="23" spans="1:11" ht="31.5">
      <c r="A23" s="138"/>
      <c r="B23" s="13" t="s">
        <v>315</v>
      </c>
      <c r="C23" s="132"/>
      <c r="D23" s="132"/>
      <c r="E23" s="132"/>
      <c r="F23" s="132"/>
      <c r="G23" s="132"/>
      <c r="H23" s="132"/>
      <c r="I23" s="132">
        <f t="shared" si="1"/>
        <v>0</v>
      </c>
      <c r="J23" s="132">
        <f t="shared" si="0"/>
        <v>0</v>
      </c>
      <c r="K23" s="12"/>
    </row>
    <row r="24" spans="1:11">
      <c r="A24" s="138"/>
      <c r="B24" s="13" t="s">
        <v>319</v>
      </c>
      <c r="C24" s="132">
        <f>C26+C34+C35+C36+C42+C43+C44</f>
        <v>361.1</v>
      </c>
      <c r="D24" s="132">
        <f t="shared" ref="D24:J24" si="2">D26+D34+D35+D36+D42+D43+D44</f>
        <v>351.1</v>
      </c>
      <c r="E24" s="132">
        <f t="shared" si="2"/>
        <v>351.1</v>
      </c>
      <c r="F24" s="132"/>
      <c r="G24" s="132">
        <f t="shared" si="2"/>
        <v>0</v>
      </c>
      <c r="H24" s="132">
        <f t="shared" si="2"/>
        <v>0</v>
      </c>
      <c r="I24" s="132">
        <f>I26+I34+I35+I36+I42+I43+I44</f>
        <v>0</v>
      </c>
      <c r="J24" s="132">
        <f t="shared" si="2"/>
        <v>351.1</v>
      </c>
      <c r="K24" s="12"/>
    </row>
    <row r="25" spans="1:11">
      <c r="A25" s="138"/>
      <c r="B25" s="46" t="s">
        <v>17</v>
      </c>
      <c r="C25" s="132"/>
      <c r="D25" s="132"/>
      <c r="E25" s="132"/>
      <c r="F25" s="132"/>
      <c r="G25" s="132"/>
      <c r="H25" s="132"/>
      <c r="I25" s="132"/>
      <c r="J25" s="132"/>
      <c r="K25" s="12"/>
    </row>
    <row r="26" spans="1:11" ht="31.5">
      <c r="A26" s="138"/>
      <c r="B26" s="13" t="s">
        <v>316</v>
      </c>
      <c r="C26" s="132">
        <f>SUM(C28:C33)</f>
        <v>349.3</v>
      </c>
      <c r="D26" s="132">
        <f t="shared" ref="D26:J26" si="3">SUM(D28:D33)</f>
        <v>351.1</v>
      </c>
      <c r="E26" s="132">
        <v>351.1</v>
      </c>
      <c r="F26" s="132"/>
      <c r="G26" s="132">
        <f t="shared" si="3"/>
        <v>0</v>
      </c>
      <c r="H26" s="132">
        <f t="shared" si="3"/>
        <v>0</v>
      </c>
      <c r="I26" s="132">
        <f>SUM(I28:I33)</f>
        <v>0</v>
      </c>
      <c r="J26" s="132">
        <f t="shared" si="3"/>
        <v>351.1</v>
      </c>
      <c r="K26" s="12"/>
    </row>
    <row r="27" spans="1:11">
      <c r="A27" s="138"/>
      <c r="B27" s="127" t="s">
        <v>17</v>
      </c>
      <c r="C27" s="132"/>
      <c r="D27" s="132"/>
      <c r="E27" s="132"/>
      <c r="F27" s="132"/>
      <c r="G27" s="132"/>
      <c r="H27" s="132"/>
      <c r="I27" s="132">
        <f t="shared" ref="I27:I35" si="4">G27+H27</f>
        <v>0</v>
      </c>
      <c r="J27" s="132">
        <f t="shared" ref="J27" si="5">E27+I27</f>
        <v>0</v>
      </c>
      <c r="K27" s="12"/>
    </row>
    <row r="28" spans="1:11" ht="63">
      <c r="A28" s="138"/>
      <c r="B28" s="133" t="s">
        <v>339</v>
      </c>
      <c r="C28" s="132"/>
      <c r="D28" s="132"/>
      <c r="E28" s="132"/>
      <c r="F28" s="132"/>
      <c r="G28" s="132"/>
      <c r="H28" s="132"/>
      <c r="I28" s="132">
        <f t="shared" si="4"/>
        <v>0</v>
      </c>
      <c r="J28" s="132">
        <f t="shared" ref="J28:J35" si="6">E28+I28</f>
        <v>0</v>
      </c>
      <c r="K28" s="12"/>
    </row>
    <row r="29" spans="1:11" ht="31.5">
      <c r="A29" s="138"/>
      <c r="B29" s="133" t="s">
        <v>320</v>
      </c>
      <c r="C29" s="132"/>
      <c r="D29" s="132"/>
      <c r="E29" s="132"/>
      <c r="F29" s="132"/>
      <c r="G29" s="132"/>
      <c r="H29" s="132"/>
      <c r="I29" s="132">
        <f t="shared" si="4"/>
        <v>0</v>
      </c>
      <c r="J29" s="132">
        <f t="shared" si="6"/>
        <v>0</v>
      </c>
      <c r="K29" s="12"/>
    </row>
    <row r="30" spans="1:11">
      <c r="A30" s="138"/>
      <c r="B30" s="133" t="s">
        <v>321</v>
      </c>
      <c r="C30" s="132">
        <v>349.3</v>
      </c>
      <c r="D30" s="132">
        <v>351.1</v>
      </c>
      <c r="E30" s="132">
        <v>351.1</v>
      </c>
      <c r="F30" s="132"/>
      <c r="G30" s="132"/>
      <c r="H30" s="132"/>
      <c r="I30" s="132">
        <f t="shared" si="4"/>
        <v>0</v>
      </c>
      <c r="J30" s="132">
        <f t="shared" si="6"/>
        <v>351.1</v>
      </c>
      <c r="K30" s="12"/>
    </row>
    <row r="31" spans="1:11">
      <c r="A31" s="138"/>
      <c r="B31" s="133" t="s">
        <v>340</v>
      </c>
      <c r="C31" s="132"/>
      <c r="D31" s="132"/>
      <c r="E31" s="132"/>
      <c r="F31" s="132"/>
      <c r="G31" s="132"/>
      <c r="H31" s="132"/>
      <c r="I31" s="132">
        <f t="shared" si="4"/>
        <v>0</v>
      </c>
      <c r="J31" s="132">
        <f t="shared" si="6"/>
        <v>0</v>
      </c>
      <c r="K31" s="12"/>
    </row>
    <row r="32" spans="1:11" ht="31.5">
      <c r="A32" s="138"/>
      <c r="B32" s="133" t="s">
        <v>324</v>
      </c>
      <c r="C32" s="132"/>
      <c r="D32" s="132"/>
      <c r="E32" s="132"/>
      <c r="F32" s="132"/>
      <c r="G32" s="132"/>
      <c r="H32" s="132"/>
      <c r="I32" s="132">
        <f t="shared" si="4"/>
        <v>0</v>
      </c>
      <c r="J32" s="132">
        <f t="shared" si="6"/>
        <v>0</v>
      </c>
      <c r="K32" s="12"/>
    </row>
    <row r="33" spans="1:11">
      <c r="A33" s="138"/>
      <c r="B33" s="133" t="s">
        <v>325</v>
      </c>
      <c r="C33" s="132"/>
      <c r="D33" s="132"/>
      <c r="E33" s="132"/>
      <c r="F33" s="132"/>
      <c r="G33" s="132"/>
      <c r="H33" s="132"/>
      <c r="I33" s="132">
        <f t="shared" si="4"/>
        <v>0</v>
      </c>
      <c r="J33" s="132">
        <f t="shared" si="6"/>
        <v>0</v>
      </c>
      <c r="K33" s="12"/>
    </row>
    <row r="34" spans="1:11">
      <c r="A34" s="138"/>
      <c r="B34" s="127" t="s">
        <v>276</v>
      </c>
      <c r="C34" s="132"/>
      <c r="D34" s="132"/>
      <c r="E34" s="132"/>
      <c r="F34" s="132"/>
      <c r="G34" s="132"/>
      <c r="H34" s="132"/>
      <c r="I34" s="132">
        <f t="shared" si="4"/>
        <v>0</v>
      </c>
      <c r="J34" s="132">
        <f t="shared" si="6"/>
        <v>0</v>
      </c>
      <c r="K34" s="12"/>
    </row>
    <row r="35" spans="1:11" ht="31.5">
      <c r="A35" s="138"/>
      <c r="B35" s="127" t="s">
        <v>277</v>
      </c>
      <c r="C35" s="132">
        <v>7.3</v>
      </c>
      <c r="D35" s="132"/>
      <c r="E35" s="132"/>
      <c r="F35" s="132"/>
      <c r="G35" s="132"/>
      <c r="H35" s="132"/>
      <c r="I35" s="132">
        <f t="shared" si="4"/>
        <v>0</v>
      </c>
      <c r="J35" s="132">
        <f t="shared" si="6"/>
        <v>0</v>
      </c>
      <c r="K35" s="12"/>
    </row>
    <row r="36" spans="1:11" ht="31.5">
      <c r="A36" s="138"/>
      <c r="B36" s="127" t="s">
        <v>317</v>
      </c>
      <c r="C36" s="132">
        <f>SUM(C38:C41)</f>
        <v>0</v>
      </c>
      <c r="D36" s="132">
        <f>SUM(D38:D41)</f>
        <v>0</v>
      </c>
      <c r="E36" s="132">
        <f>SUM(E38:E41)</f>
        <v>0</v>
      </c>
      <c r="F36" s="132"/>
      <c r="G36" s="132">
        <f>SUM(G38:G41)</f>
        <v>0</v>
      </c>
      <c r="H36" s="132">
        <f>SUM(H38:H41)</f>
        <v>0</v>
      </c>
      <c r="I36" s="132">
        <f>SUM(I38:I41)</f>
        <v>0</v>
      </c>
      <c r="J36" s="132">
        <f>SUM(J38:J41)</f>
        <v>0</v>
      </c>
      <c r="K36" s="12"/>
    </row>
    <row r="37" spans="1:11">
      <c r="A37" s="138"/>
      <c r="B37" s="127" t="s">
        <v>17</v>
      </c>
      <c r="C37" s="132"/>
      <c r="D37" s="132"/>
      <c r="E37" s="132"/>
      <c r="F37" s="132"/>
      <c r="G37" s="132"/>
      <c r="H37" s="132"/>
      <c r="I37" s="132"/>
      <c r="J37" s="132"/>
      <c r="K37" s="12"/>
    </row>
    <row r="38" spans="1:11">
      <c r="A38" s="138"/>
      <c r="B38" s="133" t="s">
        <v>341</v>
      </c>
      <c r="C38" s="132"/>
      <c r="D38" s="132"/>
      <c r="E38" s="132"/>
      <c r="F38" s="132"/>
      <c r="G38" s="132"/>
      <c r="H38" s="132"/>
      <c r="I38" s="132">
        <f t="shared" ref="I38:I43" si="7">G38+H38</f>
        <v>0</v>
      </c>
      <c r="J38" s="132">
        <f t="shared" ref="J38:J47" si="8">E38+I38</f>
        <v>0</v>
      </c>
      <c r="K38" s="12"/>
    </row>
    <row r="39" spans="1:11">
      <c r="A39" s="138"/>
      <c r="B39" s="133" t="s">
        <v>342</v>
      </c>
      <c r="C39" s="132"/>
      <c r="D39" s="132"/>
      <c r="E39" s="132"/>
      <c r="F39" s="132"/>
      <c r="G39" s="132"/>
      <c r="H39" s="132"/>
      <c r="I39" s="132">
        <f t="shared" si="7"/>
        <v>0</v>
      </c>
      <c r="J39" s="132">
        <f t="shared" si="8"/>
        <v>0</v>
      </c>
      <c r="K39" s="12"/>
    </row>
    <row r="40" spans="1:11">
      <c r="A40" s="138"/>
      <c r="B40" s="133" t="s">
        <v>323</v>
      </c>
      <c r="C40" s="132"/>
      <c r="D40" s="132"/>
      <c r="E40" s="132"/>
      <c r="F40" s="132"/>
      <c r="G40" s="132"/>
      <c r="H40" s="132"/>
      <c r="I40" s="132">
        <f t="shared" si="7"/>
        <v>0</v>
      </c>
      <c r="J40" s="132">
        <f t="shared" si="8"/>
        <v>0</v>
      </c>
      <c r="K40" s="12"/>
    </row>
    <row r="41" spans="1:11" ht="63">
      <c r="A41" s="138"/>
      <c r="B41" s="133" t="s">
        <v>322</v>
      </c>
      <c r="C41" s="132"/>
      <c r="D41" s="132"/>
      <c r="E41" s="132"/>
      <c r="F41" s="132"/>
      <c r="G41" s="132"/>
      <c r="H41" s="132"/>
      <c r="I41" s="132">
        <f t="shared" si="7"/>
        <v>0</v>
      </c>
      <c r="J41" s="132">
        <f t="shared" si="8"/>
        <v>0</v>
      </c>
      <c r="K41" s="12"/>
    </row>
    <row r="42" spans="1:11">
      <c r="A42" s="138"/>
      <c r="B42" s="127" t="s">
        <v>318</v>
      </c>
      <c r="C42" s="132"/>
      <c r="D42" s="132"/>
      <c r="E42" s="132"/>
      <c r="F42" s="132"/>
      <c r="G42" s="132"/>
      <c r="H42" s="132"/>
      <c r="I42" s="132">
        <f t="shared" si="7"/>
        <v>0</v>
      </c>
      <c r="J42" s="132">
        <f t="shared" si="8"/>
        <v>0</v>
      </c>
      <c r="K42" s="12"/>
    </row>
    <row r="43" spans="1:11">
      <c r="A43" s="138"/>
      <c r="B43" s="127" t="s">
        <v>278</v>
      </c>
      <c r="C43" s="132">
        <v>4.5</v>
      </c>
      <c r="D43" s="132"/>
      <c r="E43" s="132"/>
      <c r="F43" s="132"/>
      <c r="G43" s="132"/>
      <c r="H43" s="132"/>
      <c r="I43" s="132">
        <f t="shared" si="7"/>
        <v>0</v>
      </c>
      <c r="J43" s="132">
        <f t="shared" si="8"/>
        <v>0</v>
      </c>
      <c r="K43" s="12"/>
    </row>
    <row r="44" spans="1:11">
      <c r="A44" s="138"/>
      <c r="B44" s="128" t="s">
        <v>279</v>
      </c>
      <c r="C44" s="132">
        <f>C46+C47</f>
        <v>0</v>
      </c>
      <c r="D44" s="132">
        <f>D46+D47</f>
        <v>0</v>
      </c>
      <c r="E44" s="132">
        <f>E46+E47</f>
        <v>0</v>
      </c>
      <c r="F44" s="132"/>
      <c r="G44" s="132">
        <f>G46+G47</f>
        <v>0</v>
      </c>
      <c r="H44" s="132">
        <f>H46+H47</f>
        <v>0</v>
      </c>
      <c r="I44" s="132">
        <f>I46+I47</f>
        <v>0</v>
      </c>
      <c r="J44" s="132">
        <f>E44+I44</f>
        <v>0</v>
      </c>
      <c r="K44" s="12"/>
    </row>
    <row r="45" spans="1:11">
      <c r="A45" s="138"/>
      <c r="B45" s="127" t="s">
        <v>17</v>
      </c>
      <c r="C45" s="132"/>
      <c r="D45" s="132"/>
      <c r="E45" s="132"/>
      <c r="F45" s="132"/>
      <c r="G45" s="132"/>
      <c r="H45" s="132"/>
      <c r="I45" s="132"/>
      <c r="J45" s="132">
        <f>E45+I45</f>
        <v>0</v>
      </c>
      <c r="K45" s="12"/>
    </row>
    <row r="46" spans="1:11">
      <c r="A46" s="138"/>
      <c r="B46" s="133" t="s">
        <v>343</v>
      </c>
      <c r="C46" s="132"/>
      <c r="D46" s="132"/>
      <c r="E46" s="132"/>
      <c r="F46" s="132"/>
      <c r="G46" s="132"/>
      <c r="H46" s="132"/>
      <c r="I46" s="132"/>
      <c r="J46" s="132">
        <f>E46+I46</f>
        <v>0</v>
      </c>
      <c r="K46" s="12"/>
    </row>
    <row r="47" spans="1:11" ht="31.5">
      <c r="A47" s="138"/>
      <c r="B47" s="133" t="s">
        <v>344</v>
      </c>
      <c r="C47" s="132"/>
      <c r="D47" s="132"/>
      <c r="E47" s="132"/>
      <c r="F47" s="132"/>
      <c r="G47" s="132"/>
      <c r="H47" s="132"/>
      <c r="I47" s="132"/>
      <c r="J47" s="132">
        <f t="shared" si="8"/>
        <v>0</v>
      </c>
      <c r="K47" s="12"/>
    </row>
    <row r="48" spans="1:11">
      <c r="A48" s="168" t="s">
        <v>24</v>
      </c>
      <c r="B48" s="13" t="s">
        <v>25</v>
      </c>
      <c r="C48" s="145">
        <f>C49+C50+C51</f>
        <v>8341.1999999999989</v>
      </c>
      <c r="D48" s="145">
        <f t="shared" ref="D48:H48" si="9">D49+D50+D51</f>
        <v>8540</v>
      </c>
      <c r="E48" s="145">
        <f t="shared" si="9"/>
        <v>8540</v>
      </c>
      <c r="F48" s="145"/>
      <c r="G48" s="145">
        <f t="shared" si="9"/>
        <v>0</v>
      </c>
      <c r="H48" s="145">
        <f t="shared" si="9"/>
        <v>0</v>
      </c>
      <c r="I48" s="145">
        <f>I49+I50+I51</f>
        <v>0</v>
      </c>
      <c r="J48" s="145">
        <f>J49+J50+J51</f>
        <v>8540</v>
      </c>
      <c r="K48" s="12"/>
    </row>
    <row r="49" spans="1:11">
      <c r="A49" s="168"/>
      <c r="B49" s="14" t="s">
        <v>26</v>
      </c>
      <c r="C49" s="132">
        <v>8303.4</v>
      </c>
      <c r="D49" s="132">
        <v>8303.4</v>
      </c>
      <c r="E49" s="132">
        <v>8303.4</v>
      </c>
      <c r="F49" s="132"/>
      <c r="G49" s="132"/>
      <c r="H49" s="132"/>
      <c r="I49" s="132">
        <f t="shared" ref="I49:I102" si="10">G49+H49</f>
        <v>0</v>
      </c>
      <c r="J49" s="132">
        <f>E49+I49</f>
        <v>8303.4</v>
      </c>
      <c r="K49" s="12"/>
    </row>
    <row r="50" spans="1:11" ht="31.5">
      <c r="A50" s="168"/>
      <c r="B50" s="14" t="s">
        <v>27</v>
      </c>
      <c r="C50" s="132">
        <v>37.799999999999997</v>
      </c>
      <c r="D50" s="132">
        <v>236.6</v>
      </c>
      <c r="E50" s="132">
        <v>236.6</v>
      </c>
      <c r="F50" s="132"/>
      <c r="G50" s="132"/>
      <c r="H50" s="132"/>
      <c r="I50" s="132">
        <f t="shared" ref="I50:I53" si="11">G50+H50</f>
        <v>0</v>
      </c>
      <c r="J50" s="132">
        <f t="shared" ref="J50:J53" si="12">E50+I50</f>
        <v>236.6</v>
      </c>
      <c r="K50" s="12"/>
    </row>
    <row r="51" spans="1:11">
      <c r="A51" s="138"/>
      <c r="B51" s="14" t="s">
        <v>28</v>
      </c>
      <c r="C51" s="132">
        <v>0</v>
      </c>
      <c r="D51" s="132"/>
      <c r="E51" s="132"/>
      <c r="F51" s="132"/>
      <c r="G51" s="132"/>
      <c r="H51" s="132"/>
      <c r="I51" s="132">
        <f t="shared" si="11"/>
        <v>0</v>
      </c>
      <c r="J51" s="132">
        <f t="shared" si="12"/>
        <v>0</v>
      </c>
      <c r="K51" s="12"/>
    </row>
    <row r="52" spans="1:11">
      <c r="A52" s="138"/>
      <c r="B52" s="14" t="s">
        <v>271</v>
      </c>
      <c r="C52" s="132"/>
      <c r="D52" s="132"/>
      <c r="E52" s="132"/>
      <c r="F52" s="132"/>
      <c r="G52" s="132"/>
      <c r="H52" s="132"/>
      <c r="I52" s="132">
        <f t="shared" si="11"/>
        <v>0</v>
      </c>
      <c r="J52" s="132">
        <f t="shared" si="12"/>
        <v>0</v>
      </c>
      <c r="K52" s="12"/>
    </row>
    <row r="53" spans="1:11">
      <c r="A53" s="138" t="s">
        <v>29</v>
      </c>
      <c r="B53" s="15" t="s">
        <v>280</v>
      </c>
      <c r="C53" s="145">
        <v>3787.3</v>
      </c>
      <c r="D53" s="145"/>
      <c r="E53" s="145"/>
      <c r="F53" s="145"/>
      <c r="G53" s="145"/>
      <c r="H53" s="145"/>
      <c r="I53" s="145">
        <f t="shared" si="11"/>
        <v>0</v>
      </c>
      <c r="J53" s="145">
        <f t="shared" si="12"/>
        <v>0</v>
      </c>
      <c r="K53" s="12"/>
    </row>
    <row r="54" spans="1:11">
      <c r="A54" s="138"/>
      <c r="B54" s="13" t="s">
        <v>17</v>
      </c>
      <c r="C54" s="132"/>
      <c r="D54" s="132"/>
      <c r="E54" s="132"/>
      <c r="F54" s="132"/>
      <c r="G54" s="132"/>
      <c r="H54" s="132"/>
      <c r="I54" s="132">
        <f t="shared" ref="I54:I57" si="13">G54+H54</f>
        <v>0</v>
      </c>
      <c r="J54" s="132">
        <f t="shared" ref="J54:J57" si="14">E54+I54</f>
        <v>0</v>
      </c>
      <c r="K54" s="12"/>
    </row>
    <row r="55" spans="1:11">
      <c r="A55" s="138"/>
      <c r="B55" s="13" t="s">
        <v>227</v>
      </c>
      <c r="C55" s="132"/>
      <c r="D55" s="132"/>
      <c r="E55" s="132"/>
      <c r="F55" s="132"/>
      <c r="G55" s="132"/>
      <c r="H55" s="132"/>
      <c r="I55" s="132">
        <f t="shared" si="13"/>
        <v>0</v>
      </c>
      <c r="J55" s="132">
        <f t="shared" si="14"/>
        <v>0</v>
      </c>
      <c r="K55" s="12"/>
    </row>
    <row r="56" spans="1:11" ht="31.5">
      <c r="A56" s="129" t="s">
        <v>139</v>
      </c>
      <c r="B56" s="130" t="s">
        <v>140</v>
      </c>
      <c r="C56" s="145"/>
      <c r="D56" s="145"/>
      <c r="E56" s="145"/>
      <c r="F56" s="145"/>
      <c r="G56" s="145"/>
      <c r="H56" s="145"/>
      <c r="I56" s="145">
        <f t="shared" si="13"/>
        <v>0</v>
      </c>
      <c r="J56" s="145">
        <f t="shared" si="14"/>
        <v>0</v>
      </c>
      <c r="K56" s="12"/>
    </row>
    <row r="57" spans="1:11">
      <c r="A57" s="129"/>
      <c r="B57" s="14" t="s">
        <v>141</v>
      </c>
      <c r="C57" s="132"/>
      <c r="D57" s="132"/>
      <c r="E57" s="132"/>
      <c r="F57" s="132"/>
      <c r="G57" s="132"/>
      <c r="H57" s="132"/>
      <c r="I57" s="132">
        <f t="shared" si="13"/>
        <v>0</v>
      </c>
      <c r="J57" s="132">
        <f t="shared" si="14"/>
        <v>0</v>
      </c>
      <c r="K57" s="12"/>
    </row>
    <row r="58" spans="1:11" s="7" customFormat="1">
      <c r="A58" s="169" t="s">
        <v>30</v>
      </c>
      <c r="B58" s="169"/>
      <c r="C58" s="145">
        <f>C60+C89+C94+C103+C112</f>
        <v>14008.099999999999</v>
      </c>
      <c r="D58" s="145">
        <f>D60+D89+D94+D103+D112</f>
        <v>14772.7</v>
      </c>
      <c r="E58" s="145">
        <f>E60+E89+E94+E103+E112</f>
        <v>18708.7</v>
      </c>
      <c r="F58" s="145"/>
      <c r="G58" s="145">
        <f>G60+G89+G94+G103+G112</f>
        <v>408.6</v>
      </c>
      <c r="H58" s="145">
        <f>H60+H89+H94+H103+H112</f>
        <v>0</v>
      </c>
      <c r="I58" s="145">
        <f t="shared" ref="I58:J58" si="15">I60+I89+I94+I103+I112</f>
        <v>408.6</v>
      </c>
      <c r="J58" s="145">
        <f t="shared" si="15"/>
        <v>19117.300000000003</v>
      </c>
      <c r="K58" s="11"/>
    </row>
    <row r="59" spans="1:11" s="7" customFormat="1">
      <c r="A59" s="170" t="s">
        <v>31</v>
      </c>
      <c r="B59" s="170"/>
      <c r="C59" s="132"/>
      <c r="D59" s="132"/>
      <c r="E59" s="132"/>
      <c r="F59" s="132"/>
      <c r="G59" s="132"/>
      <c r="H59" s="132"/>
      <c r="I59" s="132"/>
      <c r="J59" s="132"/>
      <c r="K59" s="16"/>
    </row>
    <row r="60" spans="1:11" s="7" customFormat="1">
      <c r="A60" s="172" t="s">
        <v>15</v>
      </c>
      <c r="B60" s="17" t="s">
        <v>136</v>
      </c>
      <c r="C60" s="145">
        <f>C62+C67+C73+C75+C77+C79+C81+C83+C88</f>
        <v>9871.6999999999989</v>
      </c>
      <c r="D60" s="145">
        <f>D62+D67+D73+D75+D77+D79+D81+D83+D88</f>
        <v>11469</v>
      </c>
      <c r="E60" s="145">
        <f>E62+E67+E73+E75+E77+E79+E81+E83+E88</f>
        <v>11469</v>
      </c>
      <c r="F60" s="145"/>
      <c r="G60" s="145">
        <f>G62+G67+G73+G75+G77+G79+G81+G83+G88</f>
        <v>0</v>
      </c>
      <c r="H60" s="145">
        <f>H62+H67+H73+H75+H77+H79+H81+H83+H88</f>
        <v>0</v>
      </c>
      <c r="I60" s="145">
        <f t="shared" ref="I60:J60" si="16">I62+I67+I73+I75+I77+I79+I81+I83+I88</f>
        <v>0</v>
      </c>
      <c r="J60" s="145">
        <f t="shared" si="16"/>
        <v>11469</v>
      </c>
      <c r="K60" s="18"/>
    </row>
    <row r="61" spans="1:11">
      <c r="A61" s="172"/>
      <c r="B61" s="19" t="s">
        <v>0</v>
      </c>
      <c r="C61" s="132"/>
      <c r="D61" s="132"/>
      <c r="E61" s="132"/>
      <c r="F61" s="132"/>
      <c r="G61" s="132"/>
      <c r="H61" s="132"/>
      <c r="I61" s="132"/>
      <c r="J61" s="132"/>
      <c r="K61" s="20"/>
    </row>
    <row r="62" spans="1:11">
      <c r="A62" s="140" t="s">
        <v>32</v>
      </c>
      <c r="B62" s="21" t="s">
        <v>33</v>
      </c>
      <c r="C62" s="132">
        <f>C64+C65+C66</f>
        <v>8514</v>
      </c>
      <c r="D62" s="132">
        <f t="shared" ref="D62:J62" si="17">D64+D65+D66</f>
        <v>10059.5</v>
      </c>
      <c r="E62" s="132">
        <f t="shared" si="17"/>
        <v>10059.5</v>
      </c>
      <c r="F62" s="132"/>
      <c r="G62" s="132">
        <f t="shared" si="17"/>
        <v>0</v>
      </c>
      <c r="H62" s="132">
        <f t="shared" si="17"/>
        <v>0</v>
      </c>
      <c r="I62" s="132">
        <f>I64+I65+I66</f>
        <v>0</v>
      </c>
      <c r="J62" s="132">
        <f t="shared" si="17"/>
        <v>10059.5</v>
      </c>
      <c r="K62" s="22"/>
    </row>
    <row r="63" spans="1:11">
      <c r="A63" s="140"/>
      <c r="B63" s="19" t="s">
        <v>34</v>
      </c>
      <c r="C63" s="132"/>
      <c r="D63" s="132"/>
      <c r="E63" s="132"/>
      <c r="F63" s="132"/>
      <c r="G63" s="132"/>
      <c r="H63" s="132"/>
      <c r="I63" s="132">
        <f>G63+H63</f>
        <v>0</v>
      </c>
      <c r="J63" s="132">
        <f t="shared" ref="J63:J88" si="18">E63+I63</f>
        <v>0</v>
      </c>
      <c r="K63" s="22"/>
    </row>
    <row r="64" spans="1:11">
      <c r="A64" s="140" t="s">
        <v>35</v>
      </c>
      <c r="B64" s="23" t="s">
        <v>36</v>
      </c>
      <c r="C64" s="132">
        <v>6051.7</v>
      </c>
      <c r="D64" s="132">
        <v>6737</v>
      </c>
      <c r="E64" s="132">
        <v>6737</v>
      </c>
      <c r="F64" s="132"/>
      <c r="G64" s="132"/>
      <c r="H64" s="132"/>
      <c r="I64" s="132">
        <f t="shared" ref="I64:I88" si="19">G64+H64</f>
        <v>0</v>
      </c>
      <c r="J64" s="132">
        <f t="shared" si="18"/>
        <v>6737</v>
      </c>
      <c r="K64" s="24"/>
    </row>
    <row r="65" spans="1:11">
      <c r="A65" s="140" t="s">
        <v>37</v>
      </c>
      <c r="B65" s="23" t="s">
        <v>38</v>
      </c>
      <c r="C65" s="132">
        <v>2462.3000000000002</v>
      </c>
      <c r="D65" s="132">
        <v>3322.5</v>
      </c>
      <c r="E65" s="132">
        <v>3322.5</v>
      </c>
      <c r="F65" s="132"/>
      <c r="G65" s="132"/>
      <c r="H65" s="132"/>
      <c r="I65" s="132">
        <f t="shared" si="19"/>
        <v>0</v>
      </c>
      <c r="J65" s="132">
        <f t="shared" si="18"/>
        <v>3322.5</v>
      </c>
      <c r="K65" s="24"/>
    </row>
    <row r="66" spans="1:11">
      <c r="A66" s="140" t="s">
        <v>39</v>
      </c>
      <c r="B66" s="23" t="s">
        <v>40</v>
      </c>
      <c r="C66" s="132"/>
      <c r="D66" s="132"/>
      <c r="E66" s="132"/>
      <c r="F66" s="132"/>
      <c r="G66" s="132"/>
      <c r="H66" s="132"/>
      <c r="I66" s="132">
        <f t="shared" si="19"/>
        <v>0</v>
      </c>
      <c r="J66" s="132">
        <f t="shared" si="18"/>
        <v>0</v>
      </c>
      <c r="K66" s="24"/>
    </row>
    <row r="67" spans="1:11">
      <c r="A67" s="140" t="s">
        <v>41</v>
      </c>
      <c r="B67" s="21" t="s">
        <v>42</v>
      </c>
      <c r="C67" s="132">
        <v>989.9</v>
      </c>
      <c r="D67" s="132">
        <v>1087.5</v>
      </c>
      <c r="E67" s="132">
        <v>1087.5</v>
      </c>
      <c r="F67" s="132"/>
      <c r="G67" s="132"/>
      <c r="H67" s="132"/>
      <c r="I67" s="132">
        <f t="shared" si="19"/>
        <v>0</v>
      </c>
      <c r="J67" s="132">
        <f t="shared" si="18"/>
        <v>1087.5</v>
      </c>
      <c r="K67" s="22"/>
    </row>
    <row r="68" spans="1:11">
      <c r="A68" s="140"/>
      <c r="B68" s="26" t="s">
        <v>17</v>
      </c>
      <c r="C68" s="132"/>
      <c r="D68" s="132"/>
      <c r="E68" s="132"/>
      <c r="F68" s="132"/>
      <c r="G68" s="132"/>
      <c r="H68" s="132"/>
      <c r="I68" s="132">
        <f t="shared" si="19"/>
        <v>0</v>
      </c>
      <c r="J68" s="132">
        <f t="shared" si="18"/>
        <v>0</v>
      </c>
      <c r="K68" s="27"/>
    </row>
    <row r="69" spans="1:11">
      <c r="A69" s="140" t="s">
        <v>43</v>
      </c>
      <c r="B69" s="26" t="s">
        <v>272</v>
      </c>
      <c r="C69" s="132">
        <v>531.70000000000005</v>
      </c>
      <c r="D69" s="132">
        <v>483.5</v>
      </c>
      <c r="E69" s="132">
        <v>483.5</v>
      </c>
      <c r="F69" s="132"/>
      <c r="G69" s="132"/>
      <c r="H69" s="132"/>
      <c r="I69" s="132">
        <f t="shared" si="19"/>
        <v>0</v>
      </c>
      <c r="J69" s="132">
        <f t="shared" si="18"/>
        <v>483.5</v>
      </c>
      <c r="K69" s="27"/>
    </row>
    <row r="70" spans="1:11">
      <c r="A70" s="140" t="s">
        <v>326</v>
      </c>
      <c r="B70" s="26" t="s">
        <v>281</v>
      </c>
      <c r="C70" s="132">
        <v>394.3</v>
      </c>
      <c r="D70" s="132">
        <v>526</v>
      </c>
      <c r="E70" s="132">
        <v>526</v>
      </c>
      <c r="F70" s="132"/>
      <c r="G70" s="132"/>
      <c r="H70" s="132"/>
      <c r="I70" s="132">
        <f t="shared" si="19"/>
        <v>0</v>
      </c>
      <c r="J70" s="132">
        <f t="shared" si="18"/>
        <v>526</v>
      </c>
      <c r="K70" s="27"/>
    </row>
    <row r="71" spans="1:11">
      <c r="A71" s="140" t="s">
        <v>327</v>
      </c>
      <c r="B71" s="26" t="s">
        <v>273</v>
      </c>
      <c r="C71" s="132"/>
      <c r="D71" s="132"/>
      <c r="E71" s="132"/>
      <c r="F71" s="132"/>
      <c r="G71" s="132"/>
      <c r="H71" s="132"/>
      <c r="I71" s="132">
        <f t="shared" si="19"/>
        <v>0</v>
      </c>
      <c r="J71" s="132">
        <f t="shared" si="18"/>
        <v>0</v>
      </c>
      <c r="K71" s="27"/>
    </row>
    <row r="72" spans="1:11" ht="31.5">
      <c r="A72" s="140" t="s">
        <v>328</v>
      </c>
      <c r="B72" s="26" t="s">
        <v>282</v>
      </c>
      <c r="C72" s="132"/>
      <c r="D72" s="132"/>
      <c r="E72" s="132"/>
      <c r="F72" s="132"/>
      <c r="G72" s="132"/>
      <c r="H72" s="132"/>
      <c r="I72" s="132">
        <f t="shared" si="19"/>
        <v>0</v>
      </c>
      <c r="J72" s="132">
        <f t="shared" si="18"/>
        <v>0</v>
      </c>
      <c r="K72" s="27"/>
    </row>
    <row r="73" spans="1:11">
      <c r="A73" s="140" t="s">
        <v>45</v>
      </c>
      <c r="B73" s="21" t="s">
        <v>46</v>
      </c>
      <c r="C73" s="132">
        <v>131.30000000000001</v>
      </c>
      <c r="D73" s="132">
        <v>145</v>
      </c>
      <c r="E73" s="132">
        <v>145</v>
      </c>
      <c r="F73" s="132"/>
      <c r="G73" s="132"/>
      <c r="H73" s="132"/>
      <c r="I73" s="132">
        <f t="shared" si="19"/>
        <v>0</v>
      </c>
      <c r="J73" s="132">
        <f t="shared" si="18"/>
        <v>145</v>
      </c>
      <c r="K73" s="22"/>
    </row>
    <row r="74" spans="1:11">
      <c r="A74" s="140" t="s">
        <v>47</v>
      </c>
      <c r="B74" s="26" t="s">
        <v>44</v>
      </c>
      <c r="C74" s="132"/>
      <c r="D74" s="132"/>
      <c r="E74" s="132"/>
      <c r="F74" s="132"/>
      <c r="G74" s="132"/>
      <c r="H74" s="132"/>
      <c r="I74" s="132">
        <f t="shared" si="19"/>
        <v>0</v>
      </c>
      <c r="J74" s="132">
        <f t="shared" si="18"/>
        <v>0</v>
      </c>
      <c r="K74" s="27"/>
    </row>
    <row r="75" spans="1:11">
      <c r="A75" s="140" t="s">
        <v>48</v>
      </c>
      <c r="B75" s="21" t="s">
        <v>49</v>
      </c>
      <c r="C75" s="132"/>
      <c r="D75" s="132"/>
      <c r="E75" s="132"/>
      <c r="F75" s="132"/>
      <c r="G75" s="132"/>
      <c r="H75" s="132"/>
      <c r="I75" s="132">
        <f t="shared" si="19"/>
        <v>0</v>
      </c>
      <c r="J75" s="132">
        <f t="shared" si="18"/>
        <v>0</v>
      </c>
      <c r="K75" s="22"/>
    </row>
    <row r="76" spans="1:11">
      <c r="A76" s="140" t="s">
        <v>50</v>
      </c>
      <c r="B76" s="26" t="s">
        <v>44</v>
      </c>
      <c r="C76" s="132"/>
      <c r="D76" s="132"/>
      <c r="E76" s="132"/>
      <c r="F76" s="132"/>
      <c r="G76" s="132"/>
      <c r="H76" s="132"/>
      <c r="I76" s="132">
        <f t="shared" si="19"/>
        <v>0</v>
      </c>
      <c r="J76" s="132">
        <f t="shared" si="18"/>
        <v>0</v>
      </c>
      <c r="K76" s="27"/>
    </row>
    <row r="77" spans="1:11">
      <c r="A77" s="140" t="s">
        <v>51</v>
      </c>
      <c r="B77" s="21" t="s">
        <v>52</v>
      </c>
      <c r="C77" s="132"/>
      <c r="D77" s="132"/>
      <c r="E77" s="132"/>
      <c r="F77" s="132"/>
      <c r="G77" s="132"/>
      <c r="H77" s="132"/>
      <c r="I77" s="132">
        <f t="shared" si="19"/>
        <v>0</v>
      </c>
      <c r="J77" s="132">
        <f t="shared" si="18"/>
        <v>0</v>
      </c>
      <c r="K77" s="22"/>
    </row>
    <row r="78" spans="1:11" s="7" customFormat="1">
      <c r="A78" s="140" t="s">
        <v>53</v>
      </c>
      <c r="B78" s="26" t="s">
        <v>44</v>
      </c>
      <c r="C78" s="132"/>
      <c r="D78" s="132"/>
      <c r="E78" s="132"/>
      <c r="F78" s="132"/>
      <c r="G78" s="132"/>
      <c r="H78" s="132"/>
      <c r="I78" s="132">
        <f t="shared" si="19"/>
        <v>0</v>
      </c>
      <c r="J78" s="132">
        <f t="shared" si="18"/>
        <v>0</v>
      </c>
      <c r="K78" s="27"/>
    </row>
    <row r="79" spans="1:11">
      <c r="A79" s="140" t="s">
        <v>54</v>
      </c>
      <c r="B79" s="21" t="s">
        <v>55</v>
      </c>
      <c r="C79" s="132"/>
      <c r="D79" s="132"/>
      <c r="E79" s="132"/>
      <c r="F79" s="132"/>
      <c r="G79" s="132"/>
      <c r="H79" s="132"/>
      <c r="I79" s="132">
        <f t="shared" si="19"/>
        <v>0</v>
      </c>
      <c r="J79" s="132">
        <f t="shared" si="18"/>
        <v>0</v>
      </c>
      <c r="K79" s="22"/>
    </row>
    <row r="80" spans="1:11">
      <c r="A80" s="140" t="s">
        <v>56</v>
      </c>
      <c r="B80" s="26" t="s">
        <v>44</v>
      </c>
      <c r="C80" s="132"/>
      <c r="D80" s="132"/>
      <c r="E80" s="132"/>
      <c r="F80" s="132"/>
      <c r="G80" s="132"/>
      <c r="H80" s="132"/>
      <c r="I80" s="132">
        <f t="shared" si="19"/>
        <v>0</v>
      </c>
      <c r="J80" s="132">
        <f t="shared" si="18"/>
        <v>0</v>
      </c>
      <c r="K80" s="27"/>
    </row>
    <row r="81" spans="1:11">
      <c r="A81" s="140" t="s">
        <v>57</v>
      </c>
      <c r="B81" s="21" t="s">
        <v>58</v>
      </c>
      <c r="C81" s="132">
        <v>172.5</v>
      </c>
      <c r="D81" s="132">
        <v>100</v>
      </c>
      <c r="E81" s="132">
        <v>100</v>
      </c>
      <c r="F81" s="132"/>
      <c r="G81" s="132"/>
      <c r="H81" s="132"/>
      <c r="I81" s="132">
        <f t="shared" si="19"/>
        <v>0</v>
      </c>
      <c r="J81" s="132">
        <f t="shared" si="18"/>
        <v>100</v>
      </c>
      <c r="K81" s="22"/>
    </row>
    <row r="82" spans="1:11">
      <c r="A82" s="140" t="s">
        <v>59</v>
      </c>
      <c r="B82" s="26" t="s">
        <v>44</v>
      </c>
      <c r="C82" s="132"/>
      <c r="D82" s="132"/>
      <c r="E82" s="132"/>
      <c r="F82" s="132"/>
      <c r="G82" s="132"/>
      <c r="H82" s="132"/>
      <c r="I82" s="132">
        <f t="shared" si="19"/>
        <v>0</v>
      </c>
      <c r="J82" s="132">
        <f t="shared" si="18"/>
        <v>0</v>
      </c>
      <c r="K82" s="27"/>
    </row>
    <row r="83" spans="1:11">
      <c r="A83" s="140" t="s">
        <v>60</v>
      </c>
      <c r="B83" s="21" t="s">
        <v>61</v>
      </c>
      <c r="C83" s="132">
        <v>64</v>
      </c>
      <c r="D83" s="132">
        <v>77</v>
      </c>
      <c r="E83" s="132">
        <v>77</v>
      </c>
      <c r="F83" s="132"/>
      <c r="G83" s="132"/>
      <c r="H83" s="132"/>
      <c r="I83" s="132">
        <f t="shared" si="19"/>
        <v>0</v>
      </c>
      <c r="J83" s="132">
        <f t="shared" si="18"/>
        <v>77</v>
      </c>
      <c r="K83" s="22"/>
    </row>
    <row r="84" spans="1:11">
      <c r="A84" s="140"/>
      <c r="B84" s="26" t="s">
        <v>17</v>
      </c>
      <c r="C84" s="132"/>
      <c r="D84" s="132"/>
      <c r="E84" s="132"/>
      <c r="F84" s="132"/>
      <c r="G84" s="132"/>
      <c r="H84" s="132"/>
      <c r="I84" s="132">
        <f t="shared" si="19"/>
        <v>0</v>
      </c>
      <c r="J84" s="132">
        <f t="shared" si="18"/>
        <v>0</v>
      </c>
      <c r="K84" s="22"/>
    </row>
    <row r="85" spans="1:11">
      <c r="A85" s="140" t="s">
        <v>62</v>
      </c>
      <c r="B85" s="114" t="s">
        <v>221</v>
      </c>
      <c r="C85" s="132">
        <v>64</v>
      </c>
      <c r="D85" s="132">
        <v>77</v>
      </c>
      <c r="E85" s="132">
        <v>77</v>
      </c>
      <c r="F85" s="132"/>
      <c r="G85" s="132"/>
      <c r="H85" s="132"/>
      <c r="I85" s="132">
        <f t="shared" si="19"/>
        <v>0</v>
      </c>
      <c r="J85" s="132">
        <f t="shared" si="18"/>
        <v>77</v>
      </c>
      <c r="K85" s="22"/>
    </row>
    <row r="86" spans="1:11">
      <c r="A86" s="140" t="s">
        <v>220</v>
      </c>
      <c r="B86" s="114" t="s">
        <v>222</v>
      </c>
      <c r="C86" s="132"/>
      <c r="D86" s="132"/>
      <c r="E86" s="132"/>
      <c r="F86" s="132"/>
      <c r="G86" s="132"/>
      <c r="H86" s="132"/>
      <c r="I86" s="132">
        <f t="shared" si="19"/>
        <v>0</v>
      </c>
      <c r="J86" s="132">
        <f t="shared" si="18"/>
        <v>0</v>
      </c>
      <c r="K86" s="22"/>
    </row>
    <row r="87" spans="1:11" ht="47.25">
      <c r="A87" s="140" t="s">
        <v>223</v>
      </c>
      <c r="B87" s="114" t="s">
        <v>228</v>
      </c>
      <c r="C87" s="132"/>
      <c r="D87" s="132"/>
      <c r="E87" s="132"/>
      <c r="F87" s="132"/>
      <c r="G87" s="132"/>
      <c r="H87" s="132"/>
      <c r="I87" s="132">
        <f t="shared" si="19"/>
        <v>0</v>
      </c>
      <c r="J87" s="132">
        <f t="shared" si="18"/>
        <v>0</v>
      </c>
      <c r="K87" s="27"/>
    </row>
    <row r="88" spans="1:11">
      <c r="A88" s="140" t="s">
        <v>63</v>
      </c>
      <c r="B88" s="21" t="s">
        <v>64</v>
      </c>
      <c r="C88" s="132"/>
      <c r="D88" s="132"/>
      <c r="E88" s="132"/>
      <c r="F88" s="132"/>
      <c r="G88" s="132"/>
      <c r="H88" s="132"/>
      <c r="I88" s="132">
        <f t="shared" si="19"/>
        <v>0</v>
      </c>
      <c r="J88" s="132">
        <f t="shared" si="18"/>
        <v>0</v>
      </c>
      <c r="K88" s="22"/>
    </row>
    <row r="89" spans="1:11" ht="31.5">
      <c r="A89" s="141" t="s">
        <v>24</v>
      </c>
      <c r="B89" s="17" t="s">
        <v>65</v>
      </c>
      <c r="C89" s="145">
        <f>C90+C91+C92+C93</f>
        <v>0</v>
      </c>
      <c r="D89" s="145">
        <f>D90+D91+D92+D93</f>
        <v>0</v>
      </c>
      <c r="E89" s="145">
        <v>198.6</v>
      </c>
      <c r="F89" s="145" t="s">
        <v>263</v>
      </c>
      <c r="G89" s="145">
        <f>G90+G91+G92+G93</f>
        <v>0</v>
      </c>
      <c r="H89" s="145">
        <f>H90+H91+H92+H93</f>
        <v>0</v>
      </c>
      <c r="I89" s="145">
        <f>I90+I91+I92+I93</f>
        <v>0</v>
      </c>
      <c r="J89" s="145">
        <f>J90+J91+J92+J93</f>
        <v>198.6</v>
      </c>
      <c r="K89" s="18"/>
    </row>
    <row r="90" spans="1:11" s="8" customFormat="1">
      <c r="A90" s="28" t="s">
        <v>66</v>
      </c>
      <c r="B90" s="136" t="s">
        <v>67</v>
      </c>
      <c r="C90" s="132"/>
      <c r="D90" s="132"/>
      <c r="E90" s="132"/>
      <c r="F90" s="132" t="s">
        <v>263</v>
      </c>
      <c r="G90" s="132"/>
      <c r="H90" s="132"/>
      <c r="I90" s="132">
        <f>G90+H90</f>
        <v>0</v>
      </c>
      <c r="J90" s="132">
        <f>E90+I90</f>
        <v>0</v>
      </c>
      <c r="K90" s="29"/>
    </row>
    <row r="91" spans="1:11">
      <c r="A91" s="28" t="s">
        <v>68</v>
      </c>
      <c r="B91" s="136" t="s">
        <v>69</v>
      </c>
      <c r="C91" s="132"/>
      <c r="D91" s="132"/>
      <c r="E91" s="132"/>
      <c r="F91" s="132" t="s">
        <v>263</v>
      </c>
      <c r="G91" s="132"/>
      <c r="H91" s="132"/>
      <c r="I91" s="132">
        <f>G91+H91</f>
        <v>0</v>
      </c>
      <c r="J91" s="132">
        <f>E91+I91</f>
        <v>0</v>
      </c>
      <c r="K91" s="29"/>
    </row>
    <row r="92" spans="1:11">
      <c r="A92" s="28" t="s">
        <v>70</v>
      </c>
      <c r="B92" s="136" t="s">
        <v>71</v>
      </c>
      <c r="C92" s="132"/>
      <c r="D92" s="132">
        <v>0</v>
      </c>
      <c r="E92" s="132">
        <v>198.6</v>
      </c>
      <c r="F92" s="132" t="s">
        <v>263</v>
      </c>
      <c r="G92" s="132">
        <v>0</v>
      </c>
      <c r="H92" s="132"/>
      <c r="I92" s="132">
        <v>0</v>
      </c>
      <c r="J92" s="132">
        <f>E92+I92</f>
        <v>198.6</v>
      </c>
      <c r="K92" s="29"/>
    </row>
    <row r="93" spans="1:11">
      <c r="A93" s="28" t="s">
        <v>72</v>
      </c>
      <c r="B93" s="136" t="s">
        <v>73</v>
      </c>
      <c r="C93" s="132"/>
      <c r="D93" s="132">
        <v>0</v>
      </c>
      <c r="E93" s="132"/>
      <c r="F93" s="132" t="s">
        <v>263</v>
      </c>
      <c r="G93" s="132">
        <v>0</v>
      </c>
      <c r="H93" s="132"/>
      <c r="I93" s="132">
        <v>0</v>
      </c>
      <c r="J93" s="132">
        <f>E93+I93</f>
        <v>0</v>
      </c>
      <c r="K93" s="29"/>
    </row>
    <row r="94" spans="1:11" ht="47.25">
      <c r="A94" s="141" t="s">
        <v>29</v>
      </c>
      <c r="B94" s="17" t="s">
        <v>74</v>
      </c>
      <c r="C94" s="145">
        <f>C97</f>
        <v>297.3</v>
      </c>
      <c r="D94" s="145">
        <f>D95+D97+D99+D101</f>
        <v>0</v>
      </c>
      <c r="E94" s="145">
        <f>E95+E97+E99+E101</f>
        <v>902.9</v>
      </c>
      <c r="F94" s="145" t="s">
        <v>263</v>
      </c>
      <c r="G94" s="145">
        <f>G95+G97+G99+G101</f>
        <v>0</v>
      </c>
      <c r="H94" s="145">
        <f>H95+H97+H99+H101</f>
        <v>0</v>
      </c>
      <c r="I94" s="145">
        <f>I95+I97+I99+I101</f>
        <v>0</v>
      </c>
      <c r="J94" s="145">
        <f>J95+J97+J99+J101</f>
        <v>902.9</v>
      </c>
      <c r="K94" s="18"/>
    </row>
    <row r="95" spans="1:11">
      <c r="A95" s="28" t="s">
        <v>75</v>
      </c>
      <c r="B95" s="136" t="s">
        <v>76</v>
      </c>
      <c r="C95" s="132"/>
      <c r="D95" s="132"/>
      <c r="E95" s="132"/>
      <c r="F95" s="132" t="s">
        <v>263</v>
      </c>
      <c r="G95" s="132"/>
      <c r="H95" s="132"/>
      <c r="I95" s="132">
        <f>G95+H95</f>
        <v>0</v>
      </c>
      <c r="J95" s="132">
        <f t="shared" ref="J95:J102" si="20">E95+I95</f>
        <v>0</v>
      </c>
      <c r="K95" s="29"/>
    </row>
    <row r="96" spans="1:11" s="7" customFormat="1">
      <c r="A96" s="28" t="s">
        <v>77</v>
      </c>
      <c r="B96" s="26" t="s">
        <v>44</v>
      </c>
      <c r="C96" s="132"/>
      <c r="D96" s="132"/>
      <c r="E96" s="132"/>
      <c r="F96" s="132" t="s">
        <v>263</v>
      </c>
      <c r="G96" s="132"/>
      <c r="H96" s="132"/>
      <c r="I96" s="132">
        <f t="shared" si="10"/>
        <v>0</v>
      </c>
      <c r="J96" s="132">
        <f t="shared" si="20"/>
        <v>0</v>
      </c>
      <c r="K96" s="27"/>
    </row>
    <row r="97" spans="1:11" s="7" customFormat="1">
      <c r="A97" s="28" t="s">
        <v>78</v>
      </c>
      <c r="B97" s="136" t="s">
        <v>79</v>
      </c>
      <c r="C97" s="132">
        <v>297.3</v>
      </c>
      <c r="D97" s="132">
        <v>0</v>
      </c>
      <c r="E97" s="132">
        <v>902.9</v>
      </c>
      <c r="F97" s="132" t="s">
        <v>263</v>
      </c>
      <c r="G97" s="132">
        <v>0</v>
      </c>
      <c r="H97" s="132"/>
      <c r="I97" s="132">
        <f t="shared" si="10"/>
        <v>0</v>
      </c>
      <c r="J97" s="132">
        <f t="shared" si="20"/>
        <v>902.9</v>
      </c>
      <c r="K97" s="29"/>
    </row>
    <row r="98" spans="1:11">
      <c r="A98" s="28" t="s">
        <v>80</v>
      </c>
      <c r="B98" s="26" t="s">
        <v>44</v>
      </c>
      <c r="C98" s="132">
        <v>126.5</v>
      </c>
      <c r="D98" s="132"/>
      <c r="E98" s="132"/>
      <c r="F98" s="132" t="s">
        <v>263</v>
      </c>
      <c r="G98" s="132"/>
      <c r="H98" s="132"/>
      <c r="I98" s="132">
        <f t="shared" si="10"/>
        <v>0</v>
      </c>
      <c r="J98" s="132">
        <f t="shared" si="20"/>
        <v>0</v>
      </c>
      <c r="K98" s="27"/>
    </row>
    <row r="99" spans="1:11">
      <c r="A99" s="28" t="s">
        <v>81</v>
      </c>
      <c r="B99" s="136" t="s">
        <v>82</v>
      </c>
      <c r="C99" s="132"/>
      <c r="D99" s="132"/>
      <c r="E99" s="132"/>
      <c r="F99" s="132" t="s">
        <v>263</v>
      </c>
      <c r="G99" s="132"/>
      <c r="H99" s="132"/>
      <c r="I99" s="132">
        <f t="shared" si="10"/>
        <v>0</v>
      </c>
      <c r="J99" s="132">
        <f t="shared" si="20"/>
        <v>0</v>
      </c>
      <c r="K99" s="29"/>
    </row>
    <row r="100" spans="1:11">
      <c r="A100" s="28" t="s">
        <v>83</v>
      </c>
      <c r="B100" s="26" t="s">
        <v>44</v>
      </c>
      <c r="C100" s="132"/>
      <c r="D100" s="132"/>
      <c r="E100" s="132"/>
      <c r="F100" s="132" t="s">
        <v>263</v>
      </c>
      <c r="G100" s="132"/>
      <c r="H100" s="132"/>
      <c r="I100" s="132">
        <f t="shared" si="10"/>
        <v>0</v>
      </c>
      <c r="J100" s="132">
        <f t="shared" si="20"/>
        <v>0</v>
      </c>
      <c r="K100" s="27"/>
    </row>
    <row r="101" spans="1:11" ht="31.5">
      <c r="A101" s="28" t="s">
        <v>84</v>
      </c>
      <c r="B101" s="136" t="s">
        <v>85</v>
      </c>
      <c r="C101" s="132"/>
      <c r="D101" s="132"/>
      <c r="E101" s="132"/>
      <c r="F101" s="132" t="s">
        <v>263</v>
      </c>
      <c r="G101" s="132"/>
      <c r="H101" s="132"/>
      <c r="I101" s="132">
        <f t="shared" si="10"/>
        <v>0</v>
      </c>
      <c r="J101" s="132">
        <f t="shared" si="20"/>
        <v>0</v>
      </c>
      <c r="K101" s="29"/>
    </row>
    <row r="102" spans="1:11" s="8" customFormat="1">
      <c r="A102" s="28" t="s">
        <v>86</v>
      </c>
      <c r="B102" s="26" t="s">
        <v>44</v>
      </c>
      <c r="C102" s="132"/>
      <c r="D102" s="132"/>
      <c r="E102" s="132"/>
      <c r="F102" s="132" t="s">
        <v>263</v>
      </c>
      <c r="G102" s="132"/>
      <c r="H102" s="132"/>
      <c r="I102" s="132">
        <f t="shared" si="10"/>
        <v>0</v>
      </c>
      <c r="J102" s="132">
        <f t="shared" si="20"/>
        <v>0</v>
      </c>
      <c r="K102" s="27"/>
    </row>
    <row r="103" spans="1:11" s="8" customFormat="1" ht="31.5">
      <c r="A103" s="131">
        <v>4</v>
      </c>
      <c r="B103" s="115" t="s">
        <v>87</v>
      </c>
      <c r="C103" s="145">
        <f>C104+C105+C106+C107+C108</f>
        <v>0</v>
      </c>
      <c r="D103" s="145">
        <f>D104+D105+D106+D107+D108</f>
        <v>0</v>
      </c>
      <c r="E103" s="145">
        <f>E104+E105+E106+E107+E108</f>
        <v>0</v>
      </c>
      <c r="F103" s="145" t="s">
        <v>263</v>
      </c>
      <c r="G103" s="145">
        <f>G104+G105+G106+G107+G108</f>
        <v>0</v>
      </c>
      <c r="H103" s="145">
        <f>H104+H105+H106+H107+H108</f>
        <v>0</v>
      </c>
      <c r="I103" s="145">
        <f>I104+I105+I106+I107+I108</f>
        <v>0</v>
      </c>
      <c r="J103" s="145">
        <f>J104+J105+J106+J107+J108</f>
        <v>0</v>
      </c>
      <c r="K103" s="27"/>
    </row>
    <row r="104" spans="1:11" s="8" customFormat="1">
      <c r="A104" s="28" t="s">
        <v>88</v>
      </c>
      <c r="B104" s="116" t="s">
        <v>67</v>
      </c>
      <c r="C104" s="132"/>
      <c r="D104" s="132"/>
      <c r="E104" s="132"/>
      <c r="F104" s="132" t="s">
        <v>263</v>
      </c>
      <c r="G104" s="132"/>
      <c r="H104" s="132"/>
      <c r="I104" s="132">
        <f t="shared" ref="I104:I113" si="21">G104+H104</f>
        <v>0</v>
      </c>
      <c r="J104" s="132">
        <f t="shared" ref="J104:J166" si="22">E104+I104</f>
        <v>0</v>
      </c>
      <c r="K104" s="27"/>
    </row>
    <row r="105" spans="1:11" s="8" customFormat="1">
      <c r="A105" s="28" t="s">
        <v>89</v>
      </c>
      <c r="B105" s="116" t="s">
        <v>90</v>
      </c>
      <c r="C105" s="132"/>
      <c r="D105" s="132"/>
      <c r="E105" s="132"/>
      <c r="F105" s="132" t="s">
        <v>263</v>
      </c>
      <c r="G105" s="132"/>
      <c r="H105" s="132"/>
      <c r="I105" s="132">
        <f t="shared" ref="I105:I111" si="23">G105+H105</f>
        <v>0</v>
      </c>
      <c r="J105" s="132">
        <f t="shared" ref="J105:J111" si="24">E105+I105</f>
        <v>0</v>
      </c>
      <c r="K105" s="27"/>
    </row>
    <row r="106" spans="1:11" s="8" customFormat="1">
      <c r="A106" s="28" t="s">
        <v>91</v>
      </c>
      <c r="B106" s="116" t="s">
        <v>92</v>
      </c>
      <c r="C106" s="132"/>
      <c r="D106" s="132"/>
      <c r="E106" s="132"/>
      <c r="F106" s="132" t="s">
        <v>263</v>
      </c>
      <c r="G106" s="132"/>
      <c r="H106" s="132"/>
      <c r="I106" s="132">
        <f t="shared" si="23"/>
        <v>0</v>
      </c>
      <c r="J106" s="132">
        <f t="shared" si="24"/>
        <v>0</v>
      </c>
      <c r="K106" s="27"/>
    </row>
    <row r="107" spans="1:11" s="8" customFormat="1" ht="31.5">
      <c r="A107" s="28" t="s">
        <v>93</v>
      </c>
      <c r="B107" s="116" t="s">
        <v>94</v>
      </c>
      <c r="C107" s="132"/>
      <c r="D107" s="132"/>
      <c r="E107" s="132"/>
      <c r="F107" s="132" t="s">
        <v>263</v>
      </c>
      <c r="G107" s="132"/>
      <c r="H107" s="132"/>
      <c r="I107" s="132">
        <f t="shared" si="23"/>
        <v>0</v>
      </c>
      <c r="J107" s="132">
        <f t="shared" si="24"/>
        <v>0</v>
      </c>
      <c r="K107" s="27"/>
    </row>
    <row r="108" spans="1:11" s="8" customFormat="1">
      <c r="A108" s="28">
        <v>4.5</v>
      </c>
      <c r="B108" s="116" t="s">
        <v>73</v>
      </c>
      <c r="C108" s="132"/>
      <c r="D108" s="132"/>
      <c r="E108" s="132"/>
      <c r="F108" s="132" t="s">
        <v>263</v>
      </c>
      <c r="G108" s="132"/>
      <c r="H108" s="132"/>
      <c r="I108" s="132">
        <f t="shared" si="23"/>
        <v>0</v>
      </c>
      <c r="J108" s="132">
        <f t="shared" si="24"/>
        <v>0</v>
      </c>
      <c r="K108" s="27"/>
    </row>
    <row r="109" spans="1:11" s="8" customFormat="1">
      <c r="A109" s="28"/>
      <c r="B109" s="116" t="s">
        <v>224</v>
      </c>
      <c r="C109" s="132"/>
      <c r="D109" s="132"/>
      <c r="E109" s="132"/>
      <c r="F109" s="132" t="s">
        <v>263</v>
      </c>
      <c r="G109" s="132"/>
      <c r="H109" s="132"/>
      <c r="I109" s="132">
        <f t="shared" si="23"/>
        <v>0</v>
      </c>
      <c r="J109" s="132">
        <f t="shared" si="24"/>
        <v>0</v>
      </c>
      <c r="K109" s="27"/>
    </row>
    <row r="110" spans="1:11" s="8" customFormat="1" ht="63">
      <c r="A110" s="28" t="s">
        <v>226</v>
      </c>
      <c r="B110" s="136" t="s">
        <v>225</v>
      </c>
      <c r="C110" s="132"/>
      <c r="D110" s="132"/>
      <c r="E110" s="132"/>
      <c r="F110" s="132" t="s">
        <v>263</v>
      </c>
      <c r="G110" s="132"/>
      <c r="H110" s="132"/>
      <c r="I110" s="132">
        <f t="shared" si="23"/>
        <v>0</v>
      </c>
      <c r="J110" s="132">
        <f t="shared" si="24"/>
        <v>0</v>
      </c>
      <c r="K110" s="27"/>
    </row>
    <row r="111" spans="1:11" s="8" customFormat="1" ht="30">
      <c r="A111" s="142" t="s">
        <v>193</v>
      </c>
      <c r="B111" s="143" t="s">
        <v>329</v>
      </c>
      <c r="C111" s="132"/>
      <c r="D111" s="132"/>
      <c r="E111" s="132"/>
      <c r="F111" s="132"/>
      <c r="G111" s="132"/>
      <c r="H111" s="132"/>
      <c r="I111" s="132">
        <f t="shared" si="23"/>
        <v>0</v>
      </c>
      <c r="J111" s="132">
        <f t="shared" si="24"/>
        <v>0</v>
      </c>
      <c r="K111" s="27"/>
    </row>
    <row r="112" spans="1:11" s="8" customFormat="1">
      <c r="A112" s="141" t="s">
        <v>95</v>
      </c>
      <c r="B112" s="25" t="s">
        <v>96</v>
      </c>
      <c r="C112" s="145">
        <f>C113+C115+C116+C118+C119+C120+C123+C124+C125+C126+C127+C128+C129</f>
        <v>3839.1000000000004</v>
      </c>
      <c r="D112" s="145">
        <f>D113+D115+D116+D118+D119+D120+D123+D124+D125+D126+D127+D128+D129</f>
        <v>3303.7</v>
      </c>
      <c r="E112" s="145">
        <f>E113+E115+E116+E118+E119+E120+E123+E124+E125+E126+E127+E128+E129</f>
        <v>6138.2000000000007</v>
      </c>
      <c r="F112" s="145" t="s">
        <v>263</v>
      </c>
      <c r="G112" s="145">
        <f t="shared" ref="G112:J112" si="25">G113+G115+G116+G118+G119+G120+G123+G124+G125+G126+G127+G128+G129</f>
        <v>408.6</v>
      </c>
      <c r="H112" s="145">
        <f t="shared" si="25"/>
        <v>0</v>
      </c>
      <c r="I112" s="145">
        <f t="shared" si="25"/>
        <v>408.6</v>
      </c>
      <c r="J112" s="145">
        <f t="shared" si="25"/>
        <v>6546.8000000000011</v>
      </c>
      <c r="K112" s="30"/>
    </row>
    <row r="113" spans="1:11" s="8" customFormat="1">
      <c r="A113" s="28" t="s">
        <v>97</v>
      </c>
      <c r="B113" s="136" t="s">
        <v>98</v>
      </c>
      <c r="C113" s="132"/>
      <c r="D113" s="132"/>
      <c r="E113" s="132"/>
      <c r="F113" s="132" t="s">
        <v>263</v>
      </c>
      <c r="G113" s="132"/>
      <c r="H113" s="132"/>
      <c r="I113" s="132">
        <f t="shared" si="21"/>
        <v>0</v>
      </c>
      <c r="J113" s="132">
        <f t="shared" si="22"/>
        <v>0</v>
      </c>
      <c r="K113" s="29"/>
    </row>
    <row r="114" spans="1:11">
      <c r="A114" s="28" t="s">
        <v>99</v>
      </c>
      <c r="B114" s="26" t="s">
        <v>44</v>
      </c>
      <c r="C114" s="132"/>
      <c r="D114" s="132"/>
      <c r="E114" s="132"/>
      <c r="F114" s="132" t="s">
        <v>263</v>
      </c>
      <c r="G114" s="132"/>
      <c r="H114" s="132"/>
      <c r="I114" s="132">
        <f t="shared" ref="I114:I128" si="26">G114+H114</f>
        <v>0</v>
      </c>
      <c r="J114" s="132">
        <f t="shared" ref="J114:J128" si="27">E114+I114</f>
        <v>0</v>
      </c>
      <c r="K114" s="27"/>
    </row>
    <row r="115" spans="1:11" ht="110.25">
      <c r="A115" s="28" t="s">
        <v>100</v>
      </c>
      <c r="B115" s="136" t="s">
        <v>101</v>
      </c>
      <c r="C115" s="132">
        <v>1186.4000000000001</v>
      </c>
      <c r="D115" s="132">
        <v>783</v>
      </c>
      <c r="E115" s="132">
        <v>851</v>
      </c>
      <c r="F115" s="132" t="s">
        <v>263</v>
      </c>
      <c r="G115" s="132">
        <v>358</v>
      </c>
      <c r="H115" s="132"/>
      <c r="I115" s="132">
        <f t="shared" si="26"/>
        <v>358</v>
      </c>
      <c r="J115" s="132">
        <f t="shared" si="27"/>
        <v>1209</v>
      </c>
      <c r="K115" s="29" t="s">
        <v>360</v>
      </c>
    </row>
    <row r="116" spans="1:11">
      <c r="A116" s="28" t="s">
        <v>102</v>
      </c>
      <c r="B116" s="136" t="s">
        <v>103</v>
      </c>
      <c r="C116" s="132">
        <v>188.9</v>
      </c>
      <c r="D116" s="132">
        <v>88</v>
      </c>
      <c r="E116" s="132">
        <v>88</v>
      </c>
      <c r="F116" s="132"/>
      <c r="G116" s="132"/>
      <c r="H116" s="132"/>
      <c r="I116" s="132">
        <f t="shared" si="26"/>
        <v>0</v>
      </c>
      <c r="J116" s="132">
        <f t="shared" si="27"/>
        <v>88</v>
      </c>
      <c r="K116" s="29"/>
    </row>
    <row r="117" spans="1:11">
      <c r="A117" s="28" t="s">
        <v>104</v>
      </c>
      <c r="B117" s="26" t="s">
        <v>44</v>
      </c>
      <c r="C117" s="132"/>
      <c r="D117" s="132"/>
      <c r="E117" s="132"/>
      <c r="F117" s="132"/>
      <c r="G117" s="132"/>
      <c r="H117" s="132"/>
      <c r="I117" s="132">
        <f t="shared" si="26"/>
        <v>0</v>
      </c>
      <c r="J117" s="132">
        <f t="shared" si="27"/>
        <v>0</v>
      </c>
      <c r="K117" s="27"/>
    </row>
    <row r="118" spans="1:11">
      <c r="A118" s="28" t="s">
        <v>105</v>
      </c>
      <c r="B118" s="136" t="s">
        <v>106</v>
      </c>
      <c r="C118" s="132"/>
      <c r="D118" s="132"/>
      <c r="E118" s="132"/>
      <c r="F118" s="132" t="s">
        <v>263</v>
      </c>
      <c r="G118" s="132"/>
      <c r="H118" s="132"/>
      <c r="I118" s="132">
        <f t="shared" si="26"/>
        <v>0</v>
      </c>
      <c r="J118" s="132">
        <f t="shared" si="27"/>
        <v>0</v>
      </c>
      <c r="K118" s="29"/>
    </row>
    <row r="119" spans="1:11">
      <c r="A119" s="28" t="s">
        <v>107</v>
      </c>
      <c r="B119" s="136" t="s">
        <v>108</v>
      </c>
      <c r="C119" s="132">
        <v>56.8</v>
      </c>
      <c r="D119" s="132">
        <v>0</v>
      </c>
      <c r="E119" s="132">
        <v>2706.3</v>
      </c>
      <c r="F119" s="132"/>
      <c r="G119" s="132"/>
      <c r="H119" s="132"/>
      <c r="I119" s="132"/>
      <c r="J119" s="132">
        <f t="shared" si="27"/>
        <v>2706.3</v>
      </c>
      <c r="K119" s="29"/>
    </row>
    <row r="120" spans="1:11">
      <c r="A120" s="28" t="s">
        <v>109</v>
      </c>
      <c r="B120" s="136" t="s">
        <v>110</v>
      </c>
      <c r="C120" s="132">
        <v>341.5</v>
      </c>
      <c r="D120" s="132">
        <v>393.3</v>
      </c>
      <c r="E120" s="132">
        <v>393.3</v>
      </c>
      <c r="F120" s="132"/>
      <c r="G120" s="132"/>
      <c r="H120" s="132"/>
      <c r="I120" s="132">
        <f t="shared" si="26"/>
        <v>0</v>
      </c>
      <c r="J120" s="132">
        <f t="shared" si="27"/>
        <v>393.3</v>
      </c>
      <c r="K120" s="29"/>
    </row>
    <row r="121" spans="1:11">
      <c r="A121" s="28"/>
      <c r="B121" s="136" t="s">
        <v>17</v>
      </c>
      <c r="C121" s="132"/>
      <c r="D121" s="132"/>
      <c r="E121" s="132"/>
      <c r="F121" s="132"/>
      <c r="G121" s="132"/>
      <c r="H121" s="132"/>
      <c r="I121" s="132">
        <f t="shared" si="26"/>
        <v>0</v>
      </c>
      <c r="J121" s="132">
        <f t="shared" si="27"/>
        <v>0</v>
      </c>
      <c r="K121" s="29"/>
    </row>
    <row r="122" spans="1:11">
      <c r="A122" s="28" t="s">
        <v>111</v>
      </c>
      <c r="B122" s="26" t="s">
        <v>265</v>
      </c>
      <c r="C122" s="132"/>
      <c r="D122" s="132"/>
      <c r="E122" s="132"/>
      <c r="F122" s="132"/>
      <c r="G122" s="132"/>
      <c r="H122" s="132"/>
      <c r="I122" s="132">
        <f t="shared" si="26"/>
        <v>0</v>
      </c>
      <c r="J122" s="132">
        <f t="shared" si="27"/>
        <v>0</v>
      </c>
      <c r="K122" s="27"/>
    </row>
    <row r="123" spans="1:11" ht="31.5">
      <c r="A123" s="140" t="s">
        <v>112</v>
      </c>
      <c r="B123" s="136" t="s">
        <v>266</v>
      </c>
      <c r="C123" s="132"/>
      <c r="D123" s="132"/>
      <c r="E123" s="132"/>
      <c r="F123" s="132"/>
      <c r="G123" s="132"/>
      <c r="H123" s="132"/>
      <c r="I123" s="132">
        <f t="shared" si="26"/>
        <v>0</v>
      </c>
      <c r="J123" s="132">
        <f t="shared" si="27"/>
        <v>0</v>
      </c>
      <c r="K123" s="27"/>
    </row>
    <row r="124" spans="1:11">
      <c r="A124" s="140" t="s">
        <v>114</v>
      </c>
      <c r="B124" s="136" t="s">
        <v>115</v>
      </c>
      <c r="C124" s="132"/>
      <c r="D124" s="132">
        <v>10</v>
      </c>
      <c r="E124" s="132">
        <v>10</v>
      </c>
      <c r="F124" s="132" t="s">
        <v>263</v>
      </c>
      <c r="G124" s="132"/>
      <c r="H124" s="132"/>
      <c r="I124" s="132">
        <f t="shared" si="26"/>
        <v>0</v>
      </c>
      <c r="J124" s="132">
        <f t="shared" si="27"/>
        <v>10</v>
      </c>
      <c r="K124" s="27"/>
    </row>
    <row r="125" spans="1:11" ht="31.5">
      <c r="A125" s="31" t="s">
        <v>116</v>
      </c>
      <c r="B125" s="136" t="s">
        <v>113</v>
      </c>
      <c r="C125" s="132"/>
      <c r="D125" s="132"/>
      <c r="E125" s="132"/>
      <c r="F125" s="132" t="s">
        <v>263</v>
      </c>
      <c r="G125" s="132"/>
      <c r="H125" s="132"/>
      <c r="I125" s="132">
        <f t="shared" si="26"/>
        <v>0</v>
      </c>
      <c r="J125" s="132">
        <f t="shared" si="27"/>
        <v>0</v>
      </c>
      <c r="K125" s="29"/>
    </row>
    <row r="126" spans="1:11" ht="47.25">
      <c r="A126" s="31" t="s">
        <v>117</v>
      </c>
      <c r="B126" s="136" t="s">
        <v>231</v>
      </c>
      <c r="C126" s="132"/>
      <c r="D126" s="132"/>
      <c r="E126" s="132"/>
      <c r="F126" s="132"/>
      <c r="G126" s="132"/>
      <c r="H126" s="132"/>
      <c r="I126" s="132">
        <f t="shared" si="26"/>
        <v>0</v>
      </c>
      <c r="J126" s="132">
        <f t="shared" si="27"/>
        <v>0</v>
      </c>
      <c r="K126" s="29"/>
    </row>
    <row r="127" spans="1:11" ht="78.75">
      <c r="A127" s="31" t="s">
        <v>230</v>
      </c>
      <c r="B127" s="136" t="s">
        <v>264</v>
      </c>
      <c r="C127" s="132">
        <v>84.7</v>
      </c>
      <c r="D127" s="132">
        <v>181.6</v>
      </c>
      <c r="E127" s="132">
        <v>181.6</v>
      </c>
      <c r="F127" s="132" t="s">
        <v>263</v>
      </c>
      <c r="G127" s="132"/>
      <c r="H127" s="132"/>
      <c r="I127" s="132">
        <f t="shared" si="26"/>
        <v>0</v>
      </c>
      <c r="J127" s="132">
        <f t="shared" si="27"/>
        <v>181.6</v>
      </c>
      <c r="K127" s="29"/>
    </row>
    <row r="128" spans="1:11" ht="31.5">
      <c r="A128" s="31" t="s">
        <v>268</v>
      </c>
      <c r="B128" s="136" t="s">
        <v>267</v>
      </c>
      <c r="C128" s="132"/>
      <c r="D128" s="132"/>
      <c r="E128" s="132"/>
      <c r="F128" s="132"/>
      <c r="G128" s="132"/>
      <c r="H128" s="132"/>
      <c r="I128" s="132">
        <f t="shared" si="26"/>
        <v>0</v>
      </c>
      <c r="J128" s="132">
        <f t="shared" si="27"/>
        <v>0</v>
      </c>
      <c r="K128" s="29"/>
    </row>
    <row r="129" spans="1:11">
      <c r="A129" s="31">
        <v>5.13</v>
      </c>
      <c r="B129" s="136" t="s">
        <v>118</v>
      </c>
      <c r="C129" s="132">
        <f>SUM(C130:C157)</f>
        <v>1980.8</v>
      </c>
      <c r="D129" s="132">
        <f>SUM(D130:D157)</f>
        <v>1847.8</v>
      </c>
      <c r="E129" s="132">
        <f t="shared" ref="E129:J129" si="28">SUM(E130:E157)</f>
        <v>1908</v>
      </c>
      <c r="F129" s="132">
        <f t="shared" si="28"/>
        <v>0</v>
      </c>
      <c r="G129" s="132">
        <f t="shared" si="28"/>
        <v>50.6</v>
      </c>
      <c r="H129" s="132">
        <f t="shared" si="28"/>
        <v>0</v>
      </c>
      <c r="I129" s="132">
        <f t="shared" si="28"/>
        <v>50.6</v>
      </c>
      <c r="J129" s="132">
        <f t="shared" si="28"/>
        <v>1958.6</v>
      </c>
      <c r="K129" s="29"/>
    </row>
    <row r="130" spans="1:11">
      <c r="A130" s="117" t="s">
        <v>283</v>
      </c>
      <c r="B130" s="15" t="s">
        <v>232</v>
      </c>
      <c r="C130" s="132"/>
      <c r="D130" s="132"/>
      <c r="E130" s="132"/>
      <c r="F130" s="132"/>
      <c r="G130" s="132"/>
      <c r="H130" s="132"/>
      <c r="I130" s="132">
        <f t="shared" ref="I130" si="29">G130+H130</f>
        <v>0</v>
      </c>
      <c r="J130" s="132">
        <f t="shared" ref="J130" si="30">E130+I130</f>
        <v>0</v>
      </c>
      <c r="K130" s="29"/>
    </row>
    <row r="131" spans="1:11" ht="31.5">
      <c r="A131" s="117" t="s">
        <v>284</v>
      </c>
      <c r="B131" s="15" t="s">
        <v>233</v>
      </c>
      <c r="C131" s="132">
        <v>96.1</v>
      </c>
      <c r="D131" s="132">
        <v>70</v>
      </c>
      <c r="E131" s="132">
        <v>130</v>
      </c>
      <c r="F131" s="132"/>
      <c r="G131" s="132">
        <v>0</v>
      </c>
      <c r="H131" s="132"/>
      <c r="I131" s="132">
        <f t="shared" ref="I131:I157" si="31">G131+H131</f>
        <v>0</v>
      </c>
      <c r="J131" s="132">
        <f t="shared" ref="J131:J157" si="32">E131+I131</f>
        <v>130</v>
      </c>
      <c r="K131" s="29"/>
    </row>
    <row r="132" spans="1:11">
      <c r="A132" s="117" t="s">
        <v>285</v>
      </c>
      <c r="B132" s="15" t="s">
        <v>234</v>
      </c>
      <c r="C132" s="132">
        <v>196.2</v>
      </c>
      <c r="D132" s="132">
        <v>70</v>
      </c>
      <c r="E132" s="132">
        <v>70</v>
      </c>
      <c r="F132" s="132"/>
      <c r="G132" s="132"/>
      <c r="H132" s="132"/>
      <c r="I132" s="132">
        <f t="shared" si="31"/>
        <v>0</v>
      </c>
      <c r="J132" s="132">
        <f t="shared" si="32"/>
        <v>70</v>
      </c>
      <c r="K132" s="29"/>
    </row>
    <row r="133" spans="1:11">
      <c r="A133" s="117" t="s">
        <v>286</v>
      </c>
      <c r="B133" s="15" t="s">
        <v>235</v>
      </c>
      <c r="C133" s="132">
        <v>67.400000000000006</v>
      </c>
      <c r="D133" s="132">
        <v>68</v>
      </c>
      <c r="E133" s="132">
        <v>68</v>
      </c>
      <c r="F133" s="132"/>
      <c r="G133" s="132"/>
      <c r="H133" s="132"/>
      <c r="I133" s="132">
        <f t="shared" si="31"/>
        <v>0</v>
      </c>
      <c r="J133" s="132">
        <f t="shared" si="32"/>
        <v>68</v>
      </c>
      <c r="K133" s="29"/>
    </row>
    <row r="134" spans="1:11">
      <c r="A134" s="117" t="s">
        <v>287</v>
      </c>
      <c r="B134" s="15" t="s">
        <v>236</v>
      </c>
      <c r="C134" s="132"/>
      <c r="D134" s="146">
        <v>50</v>
      </c>
      <c r="E134" s="146">
        <v>186</v>
      </c>
      <c r="F134" s="132"/>
      <c r="G134" s="132">
        <v>0</v>
      </c>
      <c r="H134" s="132">
        <v>0</v>
      </c>
      <c r="I134" s="132">
        <f t="shared" si="31"/>
        <v>0</v>
      </c>
      <c r="J134" s="132">
        <f t="shared" si="32"/>
        <v>186</v>
      </c>
      <c r="K134" s="29"/>
    </row>
    <row r="135" spans="1:11">
      <c r="A135" s="117" t="s">
        <v>288</v>
      </c>
      <c r="B135" s="15" t="s">
        <v>237</v>
      </c>
      <c r="C135" s="132"/>
      <c r="D135" s="132"/>
      <c r="E135" s="132"/>
      <c r="F135" s="132"/>
      <c r="G135" s="132"/>
      <c r="H135" s="132"/>
      <c r="I135" s="132">
        <f t="shared" si="31"/>
        <v>0</v>
      </c>
      <c r="J135" s="132">
        <f t="shared" si="32"/>
        <v>0</v>
      </c>
      <c r="K135" s="29"/>
    </row>
    <row r="136" spans="1:11">
      <c r="A136" s="117" t="s">
        <v>289</v>
      </c>
      <c r="B136" s="15" t="s">
        <v>238</v>
      </c>
      <c r="C136" s="132"/>
      <c r="D136" s="132"/>
      <c r="E136" s="132"/>
      <c r="F136" s="132"/>
      <c r="G136" s="132"/>
      <c r="H136" s="132"/>
      <c r="I136" s="132">
        <f t="shared" si="31"/>
        <v>0</v>
      </c>
      <c r="J136" s="132">
        <f t="shared" si="32"/>
        <v>0</v>
      </c>
      <c r="K136" s="29"/>
    </row>
    <row r="137" spans="1:11">
      <c r="A137" s="117" t="s">
        <v>290</v>
      </c>
      <c r="B137" s="15" t="s">
        <v>239</v>
      </c>
      <c r="C137" s="132">
        <v>36.1</v>
      </c>
      <c r="D137" s="132">
        <v>30</v>
      </c>
      <c r="E137" s="132">
        <v>30</v>
      </c>
      <c r="F137" s="132"/>
      <c r="G137" s="132"/>
      <c r="H137" s="132"/>
      <c r="I137" s="132">
        <f t="shared" si="31"/>
        <v>0</v>
      </c>
      <c r="J137" s="132">
        <f t="shared" si="32"/>
        <v>30</v>
      </c>
      <c r="K137" s="29"/>
    </row>
    <row r="138" spans="1:11">
      <c r="A138" s="117" t="s">
        <v>291</v>
      </c>
      <c r="B138" s="15" t="s">
        <v>240</v>
      </c>
      <c r="C138" s="132">
        <v>12.9</v>
      </c>
      <c r="D138" s="132">
        <v>30</v>
      </c>
      <c r="E138" s="132">
        <v>67.5</v>
      </c>
      <c r="F138" s="132"/>
      <c r="G138" s="132">
        <v>0</v>
      </c>
      <c r="H138" s="132"/>
      <c r="I138" s="132">
        <f t="shared" si="31"/>
        <v>0</v>
      </c>
      <c r="J138" s="132">
        <f t="shared" si="32"/>
        <v>67.5</v>
      </c>
      <c r="K138" s="29"/>
    </row>
    <row r="139" spans="1:11">
      <c r="A139" s="117" t="s">
        <v>292</v>
      </c>
      <c r="B139" s="15" t="s">
        <v>241</v>
      </c>
      <c r="C139" s="132">
        <v>91.3</v>
      </c>
      <c r="D139" s="132">
        <v>30</v>
      </c>
      <c r="E139" s="132">
        <v>30</v>
      </c>
      <c r="F139" s="132"/>
      <c r="G139" s="132"/>
      <c r="H139" s="132"/>
      <c r="I139" s="132">
        <f t="shared" si="31"/>
        <v>0</v>
      </c>
      <c r="J139" s="132">
        <f t="shared" si="32"/>
        <v>30</v>
      </c>
      <c r="K139" s="29"/>
    </row>
    <row r="140" spans="1:11">
      <c r="A140" s="117" t="s">
        <v>293</v>
      </c>
      <c r="B140" s="15" t="s">
        <v>242</v>
      </c>
      <c r="C140" s="132"/>
      <c r="D140" s="132"/>
      <c r="E140" s="132"/>
      <c r="F140" s="132"/>
      <c r="G140" s="132"/>
      <c r="H140" s="132"/>
      <c r="I140" s="132">
        <f t="shared" si="31"/>
        <v>0</v>
      </c>
      <c r="J140" s="132">
        <f t="shared" si="32"/>
        <v>0</v>
      </c>
      <c r="K140" s="29"/>
    </row>
    <row r="141" spans="1:11" ht="47.25">
      <c r="A141" s="117" t="s">
        <v>294</v>
      </c>
      <c r="B141" s="15" t="s">
        <v>243</v>
      </c>
      <c r="C141" s="132">
        <v>6.5</v>
      </c>
      <c r="D141" s="132">
        <v>0</v>
      </c>
      <c r="E141" s="132">
        <v>0</v>
      </c>
      <c r="F141" s="132"/>
      <c r="G141" s="132"/>
      <c r="H141" s="132"/>
      <c r="I141" s="132">
        <f t="shared" si="31"/>
        <v>0</v>
      </c>
      <c r="J141" s="132">
        <f t="shared" si="32"/>
        <v>0</v>
      </c>
      <c r="K141" s="29"/>
    </row>
    <row r="142" spans="1:11" ht="47.25">
      <c r="A142" s="117" t="s">
        <v>295</v>
      </c>
      <c r="B142" s="15" t="s">
        <v>244</v>
      </c>
      <c r="C142" s="132"/>
      <c r="D142" s="132"/>
      <c r="E142" s="132"/>
      <c r="F142" s="132"/>
      <c r="G142" s="132"/>
      <c r="H142" s="132"/>
      <c r="I142" s="132">
        <f t="shared" si="31"/>
        <v>0</v>
      </c>
      <c r="J142" s="132">
        <f t="shared" si="32"/>
        <v>0</v>
      </c>
      <c r="K142" s="29"/>
    </row>
    <row r="143" spans="1:11">
      <c r="A143" s="117" t="s">
        <v>296</v>
      </c>
      <c r="B143" s="15" t="s">
        <v>245</v>
      </c>
      <c r="C143" s="132"/>
      <c r="D143" s="132"/>
      <c r="E143" s="132"/>
      <c r="F143" s="132"/>
      <c r="G143" s="132"/>
      <c r="H143" s="132"/>
      <c r="I143" s="132">
        <f t="shared" si="31"/>
        <v>0</v>
      </c>
      <c r="J143" s="132">
        <f t="shared" si="32"/>
        <v>0</v>
      </c>
      <c r="K143" s="29"/>
    </row>
    <row r="144" spans="1:11">
      <c r="A144" s="117" t="s">
        <v>297</v>
      </c>
      <c r="B144" s="15" t="s">
        <v>246</v>
      </c>
      <c r="C144" s="132"/>
      <c r="D144" s="132">
        <v>20</v>
      </c>
      <c r="E144" s="132">
        <v>20</v>
      </c>
      <c r="F144" s="132"/>
      <c r="G144" s="132"/>
      <c r="H144" s="132"/>
      <c r="I144" s="132">
        <f t="shared" si="31"/>
        <v>0</v>
      </c>
      <c r="J144" s="132">
        <f t="shared" si="32"/>
        <v>20</v>
      </c>
      <c r="K144" s="29"/>
    </row>
    <row r="145" spans="1:11" ht="47.25">
      <c r="A145" s="117" t="s">
        <v>298</v>
      </c>
      <c r="B145" s="15" t="s">
        <v>247</v>
      </c>
      <c r="C145" s="132">
        <v>3.2</v>
      </c>
      <c r="D145" s="132">
        <v>206</v>
      </c>
      <c r="E145" s="132">
        <v>32.700000000000003</v>
      </c>
      <c r="F145" s="132"/>
      <c r="G145" s="132">
        <v>50.6</v>
      </c>
      <c r="H145" s="132">
        <v>0</v>
      </c>
      <c r="I145" s="132">
        <f t="shared" si="31"/>
        <v>50.6</v>
      </c>
      <c r="J145" s="132">
        <f t="shared" si="32"/>
        <v>83.300000000000011</v>
      </c>
      <c r="K145" s="29" t="s">
        <v>361</v>
      </c>
    </row>
    <row r="146" spans="1:11" ht="36" customHeight="1">
      <c r="A146" s="117" t="s">
        <v>299</v>
      </c>
      <c r="B146" s="15" t="s">
        <v>248</v>
      </c>
      <c r="C146" s="132"/>
      <c r="D146" s="132"/>
      <c r="E146" s="132"/>
      <c r="F146" s="132"/>
      <c r="G146" s="132"/>
      <c r="H146" s="132"/>
      <c r="I146" s="132">
        <f t="shared" si="31"/>
        <v>0</v>
      </c>
      <c r="J146" s="132">
        <f t="shared" si="32"/>
        <v>0</v>
      </c>
      <c r="K146" s="29"/>
    </row>
    <row r="147" spans="1:11">
      <c r="A147" s="117" t="s">
        <v>300</v>
      </c>
      <c r="B147" s="15" t="s">
        <v>249</v>
      </c>
      <c r="C147" s="132"/>
      <c r="D147" s="132"/>
      <c r="E147" s="132"/>
      <c r="F147" s="132"/>
      <c r="G147" s="132"/>
      <c r="H147" s="132"/>
      <c r="I147" s="132">
        <f t="shared" si="31"/>
        <v>0</v>
      </c>
      <c r="J147" s="132">
        <f t="shared" si="32"/>
        <v>0</v>
      </c>
      <c r="K147" s="29"/>
    </row>
    <row r="148" spans="1:11">
      <c r="A148" s="117" t="s">
        <v>301</v>
      </c>
      <c r="B148" s="15" t="s">
        <v>250</v>
      </c>
      <c r="C148" s="132"/>
      <c r="D148" s="132"/>
      <c r="E148" s="132"/>
      <c r="F148" s="132"/>
      <c r="G148" s="132"/>
      <c r="H148" s="132"/>
      <c r="I148" s="132">
        <f t="shared" si="31"/>
        <v>0</v>
      </c>
      <c r="J148" s="132">
        <f t="shared" si="32"/>
        <v>0</v>
      </c>
      <c r="K148" s="29"/>
    </row>
    <row r="149" spans="1:11">
      <c r="A149" s="117" t="s">
        <v>302</v>
      </c>
      <c r="B149" s="15" t="s">
        <v>251</v>
      </c>
      <c r="C149" s="132"/>
      <c r="D149" s="132"/>
      <c r="E149" s="132"/>
      <c r="F149" s="132"/>
      <c r="G149" s="132"/>
      <c r="H149" s="132"/>
      <c r="I149" s="132">
        <f t="shared" si="31"/>
        <v>0</v>
      </c>
      <c r="J149" s="132">
        <f t="shared" si="32"/>
        <v>0</v>
      </c>
      <c r="K149" s="29"/>
    </row>
    <row r="150" spans="1:11">
      <c r="A150" s="117" t="s">
        <v>303</v>
      </c>
      <c r="B150" s="15" t="s">
        <v>252</v>
      </c>
      <c r="C150" s="132">
        <v>20</v>
      </c>
      <c r="D150" s="132">
        <v>20</v>
      </c>
      <c r="E150" s="132">
        <v>20</v>
      </c>
      <c r="F150" s="132"/>
      <c r="G150" s="132"/>
      <c r="H150" s="132"/>
      <c r="I150" s="132">
        <f t="shared" si="31"/>
        <v>0</v>
      </c>
      <c r="J150" s="132">
        <f t="shared" si="32"/>
        <v>20</v>
      </c>
      <c r="K150" s="29"/>
    </row>
    <row r="151" spans="1:11" ht="47.25">
      <c r="A151" s="117" t="s">
        <v>304</v>
      </c>
      <c r="B151" s="15" t="s">
        <v>269</v>
      </c>
      <c r="C151" s="132"/>
      <c r="D151" s="132"/>
      <c r="E151" s="132"/>
      <c r="F151" s="132"/>
      <c r="G151" s="132"/>
      <c r="H151" s="132"/>
      <c r="I151" s="132">
        <f t="shared" si="31"/>
        <v>0</v>
      </c>
      <c r="J151" s="132">
        <f t="shared" si="32"/>
        <v>0</v>
      </c>
      <c r="K151" s="29"/>
    </row>
    <row r="152" spans="1:11" ht="31.5">
      <c r="A152" s="117" t="s">
        <v>305</v>
      </c>
      <c r="B152" s="15" t="s">
        <v>253</v>
      </c>
      <c r="C152" s="132">
        <v>49.9</v>
      </c>
      <c r="D152" s="132">
        <v>30</v>
      </c>
      <c r="E152" s="132">
        <v>30</v>
      </c>
      <c r="F152" s="132"/>
      <c r="G152" s="132"/>
      <c r="H152" s="132"/>
      <c r="I152" s="132">
        <f t="shared" si="31"/>
        <v>0</v>
      </c>
      <c r="J152" s="132">
        <f t="shared" si="32"/>
        <v>30</v>
      </c>
      <c r="K152" s="29"/>
    </row>
    <row r="153" spans="1:11" ht="94.5">
      <c r="A153" s="117" t="s">
        <v>306</v>
      </c>
      <c r="B153" s="15" t="s">
        <v>254</v>
      </c>
      <c r="C153" s="132"/>
      <c r="D153" s="132"/>
      <c r="E153" s="132"/>
      <c r="F153" s="132"/>
      <c r="G153" s="132"/>
      <c r="H153" s="132"/>
      <c r="I153" s="132">
        <f t="shared" si="31"/>
        <v>0</v>
      </c>
      <c r="J153" s="132">
        <f t="shared" si="32"/>
        <v>0</v>
      </c>
      <c r="K153" s="29"/>
    </row>
    <row r="154" spans="1:11" ht="31.5">
      <c r="A154" s="117" t="s">
        <v>307</v>
      </c>
      <c r="B154" s="15" t="s">
        <v>255</v>
      </c>
      <c r="C154" s="132"/>
      <c r="D154" s="132"/>
      <c r="E154" s="132"/>
      <c r="F154" s="132"/>
      <c r="G154" s="132"/>
      <c r="H154" s="132"/>
      <c r="I154" s="132">
        <f t="shared" si="31"/>
        <v>0</v>
      </c>
      <c r="J154" s="132">
        <f t="shared" si="32"/>
        <v>0</v>
      </c>
      <c r="K154" s="29"/>
    </row>
    <row r="155" spans="1:11">
      <c r="A155" s="117" t="s">
        <v>308</v>
      </c>
      <c r="B155" s="15" t="s">
        <v>256</v>
      </c>
      <c r="C155" s="132"/>
      <c r="D155" s="132"/>
      <c r="E155" s="132"/>
      <c r="F155" s="132"/>
      <c r="G155" s="132"/>
      <c r="H155" s="132"/>
      <c r="I155" s="132">
        <f t="shared" si="31"/>
        <v>0</v>
      </c>
      <c r="J155" s="132">
        <f t="shared" si="32"/>
        <v>0</v>
      </c>
      <c r="K155" s="29"/>
    </row>
    <row r="156" spans="1:11" ht="31.5">
      <c r="A156" s="117" t="s">
        <v>309</v>
      </c>
      <c r="B156" s="15" t="s">
        <v>257</v>
      </c>
      <c r="C156" s="132"/>
      <c r="D156" s="132"/>
      <c r="E156" s="132"/>
      <c r="F156" s="132"/>
      <c r="G156" s="132"/>
      <c r="H156" s="132"/>
      <c r="I156" s="132">
        <f t="shared" si="31"/>
        <v>0</v>
      </c>
      <c r="J156" s="132">
        <f t="shared" si="32"/>
        <v>0</v>
      </c>
      <c r="K156" s="29"/>
    </row>
    <row r="157" spans="1:11">
      <c r="A157" s="117" t="s">
        <v>310</v>
      </c>
      <c r="B157" s="15" t="s">
        <v>258</v>
      </c>
      <c r="C157" s="132">
        <v>1401.2</v>
      </c>
      <c r="D157" s="132">
        <v>1223.8</v>
      </c>
      <c r="E157" s="132">
        <v>1223.8</v>
      </c>
      <c r="F157" s="132"/>
      <c r="G157" s="132"/>
      <c r="H157" s="132"/>
      <c r="I157" s="132">
        <f t="shared" si="31"/>
        <v>0</v>
      </c>
      <c r="J157" s="132">
        <f t="shared" si="32"/>
        <v>1223.8</v>
      </c>
      <c r="K157" s="29"/>
    </row>
    <row r="158" spans="1:11" ht="15.6" customHeight="1">
      <c r="A158" s="153" t="s">
        <v>119</v>
      </c>
      <c r="B158" s="153"/>
      <c r="C158" s="148">
        <f>C9-C58</f>
        <v>7257.7999999999993</v>
      </c>
      <c r="D158" s="145">
        <f>D9-D58</f>
        <v>0</v>
      </c>
      <c r="E158" s="145">
        <f t="shared" ref="E158:J158" si="33">E9-E58</f>
        <v>-3936</v>
      </c>
      <c r="F158" s="145"/>
      <c r="G158" s="145">
        <f t="shared" si="33"/>
        <v>-408.6</v>
      </c>
      <c r="H158" s="145">
        <f t="shared" si="33"/>
        <v>0</v>
      </c>
      <c r="I158" s="145">
        <f t="shared" si="33"/>
        <v>-408.6</v>
      </c>
      <c r="J158" s="145">
        <f t="shared" si="33"/>
        <v>-4344.6000000000022</v>
      </c>
      <c r="K158" s="32"/>
    </row>
    <row r="159" spans="1:11" ht="15.6" customHeight="1">
      <c r="A159" s="153" t="s">
        <v>120</v>
      </c>
      <c r="B159" s="153"/>
      <c r="C159" s="145">
        <f>C160+C164+C167+C170+C173+C176</f>
        <v>0</v>
      </c>
      <c r="D159" s="145">
        <f>D160+D164+D167+D170+D173+D176</f>
        <v>0</v>
      </c>
      <c r="E159" s="145">
        <f t="shared" ref="E159:J159" si="34">E160+E164+E167+E170+E173+E176</f>
        <v>2706.3</v>
      </c>
      <c r="F159" s="145"/>
      <c r="G159" s="145">
        <v>1638.3</v>
      </c>
      <c r="H159" s="145">
        <f t="shared" si="34"/>
        <v>0</v>
      </c>
      <c r="I159" s="145">
        <f>I160+I164+I167+I170+I173+I176</f>
        <v>1638.3</v>
      </c>
      <c r="J159" s="145">
        <f t="shared" si="34"/>
        <v>4344.6000000000004</v>
      </c>
      <c r="K159" s="32"/>
    </row>
    <row r="160" spans="1:11" ht="15.6" customHeight="1">
      <c r="A160" s="152" t="s">
        <v>121</v>
      </c>
      <c r="B160" s="153"/>
      <c r="C160" s="132">
        <f>C162</f>
        <v>0</v>
      </c>
      <c r="D160" s="132">
        <f t="shared" ref="D160:H160" si="35">D162</f>
        <v>0</v>
      </c>
      <c r="E160" s="132">
        <f t="shared" si="35"/>
        <v>2706.3</v>
      </c>
      <c r="F160" s="132"/>
      <c r="G160" s="132">
        <v>1638.3</v>
      </c>
      <c r="H160" s="132">
        <f t="shared" si="35"/>
        <v>0</v>
      </c>
      <c r="I160" s="132">
        <f>G160+H160</f>
        <v>1638.3</v>
      </c>
      <c r="J160" s="132">
        <f t="shared" si="22"/>
        <v>4344.6000000000004</v>
      </c>
      <c r="K160" s="32"/>
    </row>
    <row r="161" spans="1:11" ht="31.9" customHeight="1">
      <c r="A161" s="171" t="s">
        <v>122</v>
      </c>
      <c r="B161" s="171"/>
      <c r="C161" s="132"/>
      <c r="D161" s="132"/>
      <c r="E161" s="132"/>
      <c r="F161" s="132"/>
      <c r="G161" s="132"/>
      <c r="H161" s="132"/>
      <c r="I161" s="132"/>
      <c r="J161" s="132"/>
      <c r="K161" s="32"/>
    </row>
    <row r="162" spans="1:11" ht="15.6" customHeight="1">
      <c r="A162" s="151" t="s">
        <v>137</v>
      </c>
      <c r="B162" s="151"/>
      <c r="C162" s="132"/>
      <c r="D162" s="132"/>
      <c r="E162" s="132">
        <v>2706.3</v>
      </c>
      <c r="F162" s="132"/>
      <c r="G162" s="132">
        <v>1638.3</v>
      </c>
      <c r="H162" s="132"/>
      <c r="I162" s="132">
        <f>G162+H162</f>
        <v>1638.3</v>
      </c>
      <c r="J162" s="132">
        <f t="shared" si="22"/>
        <v>4344.6000000000004</v>
      </c>
      <c r="K162" s="32"/>
    </row>
    <row r="163" spans="1:11" ht="15.6" customHeight="1">
      <c r="A163" s="154" t="s">
        <v>330</v>
      </c>
      <c r="B163" s="155"/>
      <c r="C163" s="132"/>
      <c r="D163" s="132"/>
      <c r="E163" s="132"/>
      <c r="F163" s="132"/>
      <c r="G163" s="132"/>
      <c r="H163" s="132"/>
      <c r="I163" s="132"/>
      <c r="J163" s="132"/>
      <c r="K163" s="32"/>
    </row>
    <row r="164" spans="1:11" ht="15.6" customHeight="1">
      <c r="A164" s="152" t="s">
        <v>123</v>
      </c>
      <c r="B164" s="152"/>
      <c r="C164" s="132">
        <f>C165+C166</f>
        <v>0</v>
      </c>
      <c r="D164" s="132">
        <f>D165+D166</f>
        <v>0</v>
      </c>
      <c r="E164" s="132">
        <f t="shared" ref="E164:J164" si="36">E165+E166</f>
        <v>0</v>
      </c>
      <c r="F164" s="132"/>
      <c r="G164" s="132">
        <f>G165+G166</f>
        <v>0</v>
      </c>
      <c r="H164" s="132">
        <f t="shared" si="36"/>
        <v>0</v>
      </c>
      <c r="I164" s="132">
        <f>I165+I166</f>
        <v>0</v>
      </c>
      <c r="J164" s="132">
        <f t="shared" si="36"/>
        <v>0</v>
      </c>
      <c r="K164" s="32"/>
    </row>
    <row r="165" spans="1:11" ht="15.6" customHeight="1">
      <c r="A165" s="151" t="s">
        <v>124</v>
      </c>
      <c r="B165" s="151"/>
      <c r="C165" s="132"/>
      <c r="D165" s="132"/>
      <c r="E165" s="132"/>
      <c r="F165" s="132"/>
      <c r="G165" s="132"/>
      <c r="H165" s="132"/>
      <c r="I165" s="132">
        <f>G165+H165</f>
        <v>0</v>
      </c>
      <c r="J165" s="132">
        <f t="shared" si="22"/>
        <v>0</v>
      </c>
      <c r="K165" s="32"/>
    </row>
    <row r="166" spans="1:11" ht="15.6" customHeight="1">
      <c r="A166" s="151" t="s">
        <v>125</v>
      </c>
      <c r="B166" s="151"/>
      <c r="C166" s="132"/>
      <c r="D166" s="132"/>
      <c r="E166" s="132"/>
      <c r="F166" s="132"/>
      <c r="G166" s="132"/>
      <c r="H166" s="132"/>
      <c r="I166" s="132">
        <f>G166+H166</f>
        <v>0</v>
      </c>
      <c r="J166" s="132">
        <f t="shared" si="22"/>
        <v>0</v>
      </c>
      <c r="K166" s="32"/>
    </row>
    <row r="167" spans="1:11" ht="35.25" customHeight="1">
      <c r="A167" s="152" t="s">
        <v>126</v>
      </c>
      <c r="B167" s="152"/>
      <c r="C167" s="132">
        <f>C168+C169</f>
        <v>0</v>
      </c>
      <c r="D167" s="132">
        <f>D168+D169</f>
        <v>0</v>
      </c>
      <c r="E167" s="132">
        <f t="shared" ref="E167:H167" si="37">E168+E169</f>
        <v>0</v>
      </c>
      <c r="F167" s="132"/>
      <c r="G167" s="132">
        <f t="shared" si="37"/>
        <v>0</v>
      </c>
      <c r="H167" s="132">
        <f t="shared" si="37"/>
        <v>0</v>
      </c>
      <c r="I167" s="132">
        <f>I168+I169</f>
        <v>0</v>
      </c>
      <c r="J167" s="132">
        <f>J168+J169</f>
        <v>0</v>
      </c>
      <c r="K167" s="32"/>
    </row>
    <row r="168" spans="1:11" ht="15.6" customHeight="1">
      <c r="A168" s="151" t="s">
        <v>124</v>
      </c>
      <c r="B168" s="151"/>
      <c r="C168" s="132"/>
      <c r="D168" s="132"/>
      <c r="E168" s="132"/>
      <c r="F168" s="132"/>
      <c r="G168" s="132"/>
      <c r="H168" s="132"/>
      <c r="I168" s="132">
        <f>G168+H168</f>
        <v>0</v>
      </c>
      <c r="J168" s="132">
        <f>E168+I168</f>
        <v>0</v>
      </c>
      <c r="K168" s="32"/>
    </row>
    <row r="169" spans="1:11" ht="15.6" customHeight="1">
      <c r="A169" s="151" t="s">
        <v>125</v>
      </c>
      <c r="B169" s="151"/>
      <c r="C169" s="132"/>
      <c r="D169" s="132"/>
      <c r="E169" s="132"/>
      <c r="F169" s="132"/>
      <c r="G169" s="132"/>
      <c r="H169" s="132"/>
      <c r="I169" s="132">
        <f>G169+H169</f>
        <v>0</v>
      </c>
      <c r="J169" s="132">
        <f>E169+I169</f>
        <v>0</v>
      </c>
      <c r="K169" s="32"/>
    </row>
    <row r="170" spans="1:11" ht="17.45" customHeight="1">
      <c r="A170" s="152" t="s">
        <v>127</v>
      </c>
      <c r="B170" s="152"/>
      <c r="C170" s="132">
        <f>C171+C172</f>
        <v>0</v>
      </c>
      <c r="D170" s="132">
        <f>D171+D172</f>
        <v>0</v>
      </c>
      <c r="E170" s="132">
        <f t="shared" ref="E170:H170" si="38">E171+E172</f>
        <v>0</v>
      </c>
      <c r="F170" s="132"/>
      <c r="G170" s="132">
        <f t="shared" si="38"/>
        <v>0</v>
      </c>
      <c r="H170" s="132">
        <f t="shared" si="38"/>
        <v>0</v>
      </c>
      <c r="I170" s="132">
        <f>I171+I172</f>
        <v>0</v>
      </c>
      <c r="J170" s="132">
        <f>J171+J172</f>
        <v>0</v>
      </c>
      <c r="K170" s="32"/>
    </row>
    <row r="171" spans="1:11">
      <c r="A171" s="151" t="s">
        <v>128</v>
      </c>
      <c r="B171" s="151"/>
      <c r="C171" s="132"/>
      <c r="D171" s="132"/>
      <c r="E171" s="132"/>
      <c r="F171" s="132"/>
      <c r="G171" s="132"/>
      <c r="H171" s="132"/>
      <c r="I171" s="132">
        <f>G171+H171</f>
        <v>0</v>
      </c>
      <c r="J171" s="132">
        <f>E171+I171</f>
        <v>0</v>
      </c>
      <c r="K171" s="32"/>
    </row>
    <row r="172" spans="1:11">
      <c r="A172" s="151" t="s">
        <v>129</v>
      </c>
      <c r="B172" s="151"/>
      <c r="C172" s="132"/>
      <c r="D172" s="132"/>
      <c r="E172" s="132"/>
      <c r="F172" s="132"/>
      <c r="G172" s="132"/>
      <c r="H172" s="132"/>
      <c r="I172" s="132">
        <f>G172+H172</f>
        <v>0</v>
      </c>
      <c r="J172" s="132">
        <f>E172+I172</f>
        <v>0</v>
      </c>
      <c r="K172" s="32"/>
    </row>
    <row r="173" spans="1:11" ht="33.6" customHeight="1">
      <c r="A173" s="152" t="s">
        <v>130</v>
      </c>
      <c r="B173" s="152"/>
      <c r="C173" s="132">
        <f>C174+C175</f>
        <v>0</v>
      </c>
      <c r="D173" s="132">
        <f>D174+D175</f>
        <v>0</v>
      </c>
      <c r="E173" s="132">
        <f t="shared" ref="E173:H173" si="39">E174+E175</f>
        <v>0</v>
      </c>
      <c r="F173" s="132"/>
      <c r="G173" s="132">
        <f t="shared" si="39"/>
        <v>0</v>
      </c>
      <c r="H173" s="132">
        <f t="shared" si="39"/>
        <v>0</v>
      </c>
      <c r="I173" s="132">
        <f>I174+I175</f>
        <v>0</v>
      </c>
      <c r="J173" s="132">
        <f>J174+J175</f>
        <v>0</v>
      </c>
      <c r="K173" s="32"/>
    </row>
    <row r="174" spans="1:11">
      <c r="A174" s="151" t="s">
        <v>131</v>
      </c>
      <c r="B174" s="151"/>
      <c r="C174" s="132"/>
      <c r="D174" s="132"/>
      <c r="E174" s="132"/>
      <c r="F174" s="132"/>
      <c r="G174" s="132"/>
      <c r="H174" s="132"/>
      <c r="I174" s="132">
        <f>G174+H174</f>
        <v>0</v>
      </c>
      <c r="J174" s="132">
        <f>E174+I174</f>
        <v>0</v>
      </c>
      <c r="K174" s="32"/>
    </row>
    <row r="175" spans="1:11">
      <c r="A175" s="151" t="s">
        <v>132</v>
      </c>
      <c r="B175" s="151"/>
      <c r="C175" s="132"/>
      <c r="D175" s="132"/>
      <c r="E175" s="132"/>
      <c r="F175" s="132"/>
      <c r="G175" s="132"/>
      <c r="H175" s="132"/>
      <c r="I175" s="132">
        <f>G175+H175</f>
        <v>0</v>
      </c>
      <c r="J175" s="132">
        <f>E175+I175</f>
        <v>0</v>
      </c>
      <c r="K175" s="32"/>
    </row>
    <row r="176" spans="1:11" ht="31.5" customHeight="1">
      <c r="A176" s="152" t="s">
        <v>133</v>
      </c>
      <c r="B176" s="152"/>
      <c r="C176" s="132"/>
      <c r="D176" s="132"/>
      <c r="E176" s="132"/>
      <c r="F176" s="132"/>
      <c r="G176" s="132"/>
      <c r="H176" s="132"/>
      <c r="I176" s="132">
        <f>G176+H176</f>
        <v>0</v>
      </c>
      <c r="J176" s="132">
        <f>E176+I176</f>
        <v>0</v>
      </c>
      <c r="K176" s="32"/>
    </row>
    <row r="177" spans="1:7">
      <c r="A177" s="150"/>
      <c r="B177" s="150"/>
      <c r="C177" s="150"/>
      <c r="D177" s="150"/>
    </row>
    <row r="178" spans="1:7">
      <c r="A178" s="9" t="s">
        <v>355</v>
      </c>
      <c r="B178" s="9"/>
      <c r="C178" s="9"/>
      <c r="D178" s="10" t="s">
        <v>134</v>
      </c>
      <c r="E178" s="10" t="s">
        <v>356</v>
      </c>
      <c r="F178" s="10"/>
      <c r="G178" s="3"/>
    </row>
    <row r="179" spans="1:7">
      <c r="A179" s="9"/>
      <c r="B179" s="9"/>
      <c r="C179" s="9"/>
      <c r="D179" s="10" t="s">
        <v>135</v>
      </c>
      <c r="E179" s="10" t="s">
        <v>357</v>
      </c>
      <c r="F179" s="10"/>
      <c r="G179" s="3"/>
    </row>
    <row r="181" spans="1:7">
      <c r="A181" s="173"/>
      <c r="B181" s="173"/>
      <c r="C181" s="173"/>
      <c r="D181" s="173"/>
    </row>
    <row r="182" spans="1:7">
      <c r="A182" s="150"/>
      <c r="B182" s="150"/>
      <c r="C182" s="150"/>
      <c r="D182" s="150"/>
    </row>
    <row r="183" spans="1:7">
      <c r="A183" s="149"/>
      <c r="B183" s="149"/>
      <c r="C183" s="149"/>
      <c r="D183" s="149"/>
    </row>
    <row r="184" spans="1:7">
      <c r="A184" s="149"/>
      <c r="B184" s="149"/>
      <c r="C184" s="149"/>
      <c r="D184" s="149"/>
    </row>
    <row r="185" spans="1:7">
      <c r="A185" s="150"/>
      <c r="B185" s="150"/>
      <c r="C185" s="150"/>
      <c r="D185" s="150"/>
    </row>
    <row r="186" spans="1:7">
      <c r="A186" s="149"/>
      <c r="B186" s="149"/>
      <c r="C186" s="149"/>
      <c r="D186" s="149"/>
    </row>
    <row r="187" spans="1:7">
      <c r="A187" s="149"/>
      <c r="B187" s="149"/>
      <c r="C187" s="149"/>
      <c r="D187" s="149"/>
    </row>
    <row r="188" spans="1:7">
      <c r="A188" s="150"/>
      <c r="B188" s="150"/>
      <c r="C188" s="150"/>
      <c r="D188" s="150"/>
    </row>
    <row r="189" spans="1:7">
      <c r="A189" s="149"/>
      <c r="B189" s="149"/>
      <c r="C189" s="149"/>
      <c r="D189" s="149"/>
    </row>
    <row r="190" spans="1:7">
      <c r="A190" s="149"/>
      <c r="B190" s="149"/>
      <c r="C190" s="149"/>
      <c r="D190" s="149"/>
    </row>
  </sheetData>
  <autoFilter ref="A8:UVU170"/>
  <mergeCells count="50">
    <mergeCell ref="A173:B173"/>
    <mergeCell ref="A174:B174"/>
    <mergeCell ref="A175:B175"/>
    <mergeCell ref="A176:B176"/>
    <mergeCell ref="A184:D184"/>
    <mergeCell ref="A181:D181"/>
    <mergeCell ref="A182:D182"/>
    <mergeCell ref="A183:D183"/>
    <mergeCell ref="A177:D177"/>
    <mergeCell ref="A48:A50"/>
    <mergeCell ref="A162:B162"/>
    <mergeCell ref="A9:B9"/>
    <mergeCell ref="A158:B158"/>
    <mergeCell ref="A159:B159"/>
    <mergeCell ref="A10:B10"/>
    <mergeCell ref="A161:B161"/>
    <mergeCell ref="A58:B58"/>
    <mergeCell ref="A59:B59"/>
    <mergeCell ref="A60:A61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171:B171"/>
    <mergeCell ref="A172:B172"/>
    <mergeCell ref="A160:B160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90:D190"/>
    <mergeCell ref="A185:D185"/>
    <mergeCell ref="A186:D186"/>
    <mergeCell ref="A187:D187"/>
    <mergeCell ref="A188:D188"/>
    <mergeCell ref="A189:D189"/>
  </mergeCells>
  <pageMargins left="0" right="0" top="0.23622047244094491" bottom="0.15748031496062992" header="0" footer="0"/>
  <pageSetup paperSize="9" scale="48" fitToHeight="30" orientation="landscape" r:id="rId1"/>
  <headerFooter differentFirst="1"/>
  <rowBreaks count="4" manualBreakCount="4">
    <brk id="44" max="10" man="1"/>
    <brk id="93" max="10" man="1"/>
    <brk id="130" max="10" man="1"/>
    <brk id="16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tabSelected="1" view="pageBreakPreview" topLeftCell="A4" zoomScale="80" zoomScaleNormal="90" zoomScaleSheetLayoutView="80" zoomScalePageLayoutView="124" workbookViewId="0">
      <selection activeCell="H11" sqref="H11"/>
    </sheetView>
  </sheetViews>
  <sheetFormatPr defaultRowHeight="15.75"/>
  <cols>
    <col min="1" max="1" width="53.140625" style="33" customWidth="1"/>
    <col min="2" max="2" width="14.28515625" style="33" customWidth="1"/>
    <col min="3" max="3" width="12.7109375" style="33" customWidth="1"/>
    <col min="4" max="4" width="14.7109375" style="33" customWidth="1"/>
    <col min="5" max="5" width="15.28515625" style="33" customWidth="1"/>
    <col min="6" max="9" width="15.28515625" style="34" customWidth="1"/>
    <col min="10" max="15" width="15.28515625" style="90" customWidth="1"/>
    <col min="16" max="16" width="12.85546875" style="90" customWidth="1"/>
    <col min="17" max="253" width="9.140625" style="90"/>
    <col min="254" max="254" width="61.140625" style="90" customWidth="1"/>
    <col min="255" max="255" width="17.85546875" style="90" customWidth="1"/>
    <col min="256" max="265" width="14.140625" style="90" customWidth="1"/>
    <col min="266" max="266" width="13.28515625" style="90" bestFit="1" customWidth="1"/>
    <col min="267" max="267" width="14.140625" style="90" bestFit="1" customWidth="1"/>
    <col min="268" max="509" width="9.140625" style="90"/>
    <col min="510" max="510" width="61.140625" style="90" customWidth="1"/>
    <col min="511" max="511" width="17.85546875" style="90" customWidth="1"/>
    <col min="512" max="521" width="14.140625" style="90" customWidth="1"/>
    <col min="522" max="522" width="13.28515625" style="90" bestFit="1" customWidth="1"/>
    <col min="523" max="523" width="14.140625" style="90" bestFit="1" customWidth="1"/>
    <col min="524" max="765" width="9.140625" style="90"/>
    <col min="766" max="766" width="61.140625" style="90" customWidth="1"/>
    <col min="767" max="767" width="17.85546875" style="90" customWidth="1"/>
    <col min="768" max="777" width="14.140625" style="90" customWidth="1"/>
    <col min="778" max="778" width="13.28515625" style="90" bestFit="1" customWidth="1"/>
    <col min="779" max="779" width="14.140625" style="90" bestFit="1" customWidth="1"/>
    <col min="780" max="1021" width="9.140625" style="90"/>
    <col min="1022" max="1022" width="61.140625" style="90" customWidth="1"/>
    <col min="1023" max="1023" width="17.85546875" style="90" customWidth="1"/>
    <col min="1024" max="1033" width="14.140625" style="90" customWidth="1"/>
    <col min="1034" max="1034" width="13.28515625" style="90" bestFit="1" customWidth="1"/>
    <col min="1035" max="1035" width="14.140625" style="90" bestFit="1" customWidth="1"/>
    <col min="1036" max="1277" width="9.140625" style="90"/>
    <col min="1278" max="1278" width="61.140625" style="90" customWidth="1"/>
    <col min="1279" max="1279" width="17.85546875" style="90" customWidth="1"/>
    <col min="1280" max="1289" width="14.140625" style="90" customWidth="1"/>
    <col min="1290" max="1290" width="13.28515625" style="90" bestFit="1" customWidth="1"/>
    <col min="1291" max="1291" width="14.140625" style="90" bestFit="1" customWidth="1"/>
    <col min="1292" max="1533" width="9.140625" style="90"/>
    <col min="1534" max="1534" width="61.140625" style="90" customWidth="1"/>
    <col min="1535" max="1535" width="17.85546875" style="90" customWidth="1"/>
    <col min="1536" max="1545" width="14.140625" style="90" customWidth="1"/>
    <col min="1546" max="1546" width="13.28515625" style="90" bestFit="1" customWidth="1"/>
    <col min="1547" max="1547" width="14.140625" style="90" bestFit="1" customWidth="1"/>
    <col min="1548" max="1789" width="9.140625" style="90"/>
    <col min="1790" max="1790" width="61.140625" style="90" customWidth="1"/>
    <col min="1791" max="1791" width="17.85546875" style="90" customWidth="1"/>
    <col min="1792" max="1801" width="14.140625" style="90" customWidth="1"/>
    <col min="1802" max="1802" width="13.28515625" style="90" bestFit="1" customWidth="1"/>
    <col min="1803" max="1803" width="14.140625" style="90" bestFit="1" customWidth="1"/>
    <col min="1804" max="2045" width="9.140625" style="90"/>
    <col min="2046" max="2046" width="61.140625" style="90" customWidth="1"/>
    <col min="2047" max="2047" width="17.85546875" style="90" customWidth="1"/>
    <col min="2048" max="2057" width="14.140625" style="90" customWidth="1"/>
    <col min="2058" max="2058" width="13.28515625" style="90" bestFit="1" customWidth="1"/>
    <col min="2059" max="2059" width="14.140625" style="90" bestFit="1" customWidth="1"/>
    <col min="2060" max="2301" width="9.140625" style="90"/>
    <col min="2302" max="2302" width="61.140625" style="90" customWidth="1"/>
    <col min="2303" max="2303" width="17.85546875" style="90" customWidth="1"/>
    <col min="2304" max="2313" width="14.140625" style="90" customWidth="1"/>
    <col min="2314" max="2314" width="13.28515625" style="90" bestFit="1" customWidth="1"/>
    <col min="2315" max="2315" width="14.140625" style="90" bestFit="1" customWidth="1"/>
    <col min="2316" max="2557" width="9.140625" style="90"/>
    <col min="2558" max="2558" width="61.140625" style="90" customWidth="1"/>
    <col min="2559" max="2559" width="17.85546875" style="90" customWidth="1"/>
    <col min="2560" max="2569" width="14.140625" style="90" customWidth="1"/>
    <col min="2570" max="2570" width="13.28515625" style="90" bestFit="1" customWidth="1"/>
    <col min="2571" max="2571" width="14.140625" style="90" bestFit="1" customWidth="1"/>
    <col min="2572" max="2813" width="9.140625" style="90"/>
    <col min="2814" max="2814" width="61.140625" style="90" customWidth="1"/>
    <col min="2815" max="2815" width="17.85546875" style="90" customWidth="1"/>
    <col min="2816" max="2825" width="14.140625" style="90" customWidth="1"/>
    <col min="2826" max="2826" width="13.28515625" style="90" bestFit="1" customWidth="1"/>
    <col min="2827" max="2827" width="14.140625" style="90" bestFit="1" customWidth="1"/>
    <col min="2828" max="3069" width="9.140625" style="90"/>
    <col min="3070" max="3070" width="61.140625" style="90" customWidth="1"/>
    <col min="3071" max="3071" width="17.85546875" style="90" customWidth="1"/>
    <col min="3072" max="3081" width="14.140625" style="90" customWidth="1"/>
    <col min="3082" max="3082" width="13.28515625" style="90" bestFit="1" customWidth="1"/>
    <col min="3083" max="3083" width="14.140625" style="90" bestFit="1" customWidth="1"/>
    <col min="3084" max="3325" width="9.140625" style="90"/>
    <col min="3326" max="3326" width="61.140625" style="90" customWidth="1"/>
    <col min="3327" max="3327" width="17.85546875" style="90" customWidth="1"/>
    <col min="3328" max="3337" width="14.140625" style="90" customWidth="1"/>
    <col min="3338" max="3338" width="13.28515625" style="90" bestFit="1" customWidth="1"/>
    <col min="3339" max="3339" width="14.140625" style="90" bestFit="1" customWidth="1"/>
    <col min="3340" max="3581" width="9.140625" style="90"/>
    <col min="3582" max="3582" width="61.140625" style="90" customWidth="1"/>
    <col min="3583" max="3583" width="17.85546875" style="90" customWidth="1"/>
    <col min="3584" max="3593" width="14.140625" style="90" customWidth="1"/>
    <col min="3594" max="3594" width="13.28515625" style="90" bestFit="1" customWidth="1"/>
    <col min="3595" max="3595" width="14.140625" style="90" bestFit="1" customWidth="1"/>
    <col min="3596" max="3837" width="9.140625" style="90"/>
    <col min="3838" max="3838" width="61.140625" style="90" customWidth="1"/>
    <col min="3839" max="3839" width="17.85546875" style="90" customWidth="1"/>
    <col min="3840" max="3849" width="14.140625" style="90" customWidth="1"/>
    <col min="3850" max="3850" width="13.28515625" style="90" bestFit="1" customWidth="1"/>
    <col min="3851" max="3851" width="14.140625" style="90" bestFit="1" customWidth="1"/>
    <col min="3852" max="4093" width="9.140625" style="90"/>
    <col min="4094" max="4094" width="61.140625" style="90" customWidth="1"/>
    <col min="4095" max="4095" width="17.85546875" style="90" customWidth="1"/>
    <col min="4096" max="4105" width="14.140625" style="90" customWidth="1"/>
    <col min="4106" max="4106" width="13.28515625" style="90" bestFit="1" customWidth="1"/>
    <col min="4107" max="4107" width="14.140625" style="90" bestFit="1" customWidth="1"/>
    <col min="4108" max="4349" width="9.140625" style="90"/>
    <col min="4350" max="4350" width="61.140625" style="90" customWidth="1"/>
    <col min="4351" max="4351" width="17.85546875" style="90" customWidth="1"/>
    <col min="4352" max="4361" width="14.140625" style="90" customWidth="1"/>
    <col min="4362" max="4362" width="13.28515625" style="90" bestFit="1" customWidth="1"/>
    <col min="4363" max="4363" width="14.140625" style="90" bestFit="1" customWidth="1"/>
    <col min="4364" max="4605" width="9.140625" style="90"/>
    <col min="4606" max="4606" width="61.140625" style="90" customWidth="1"/>
    <col min="4607" max="4607" width="17.85546875" style="90" customWidth="1"/>
    <col min="4608" max="4617" width="14.140625" style="90" customWidth="1"/>
    <col min="4618" max="4618" width="13.28515625" style="90" bestFit="1" customWidth="1"/>
    <col min="4619" max="4619" width="14.140625" style="90" bestFit="1" customWidth="1"/>
    <col min="4620" max="4861" width="9.140625" style="90"/>
    <col min="4862" max="4862" width="61.140625" style="90" customWidth="1"/>
    <col min="4863" max="4863" width="17.85546875" style="90" customWidth="1"/>
    <col min="4864" max="4873" width="14.140625" style="90" customWidth="1"/>
    <col min="4874" max="4874" width="13.28515625" style="90" bestFit="1" customWidth="1"/>
    <col min="4875" max="4875" width="14.140625" style="90" bestFit="1" customWidth="1"/>
    <col min="4876" max="5117" width="9.140625" style="90"/>
    <col min="5118" max="5118" width="61.140625" style="90" customWidth="1"/>
    <col min="5119" max="5119" width="17.85546875" style="90" customWidth="1"/>
    <col min="5120" max="5129" width="14.140625" style="90" customWidth="1"/>
    <col min="5130" max="5130" width="13.28515625" style="90" bestFit="1" customWidth="1"/>
    <col min="5131" max="5131" width="14.140625" style="90" bestFit="1" customWidth="1"/>
    <col min="5132" max="5373" width="9.140625" style="90"/>
    <col min="5374" max="5374" width="61.140625" style="90" customWidth="1"/>
    <col min="5375" max="5375" width="17.85546875" style="90" customWidth="1"/>
    <col min="5376" max="5385" width="14.140625" style="90" customWidth="1"/>
    <col min="5386" max="5386" width="13.28515625" style="90" bestFit="1" customWidth="1"/>
    <col min="5387" max="5387" width="14.140625" style="90" bestFit="1" customWidth="1"/>
    <col min="5388" max="5629" width="9.140625" style="90"/>
    <col min="5630" max="5630" width="61.140625" style="90" customWidth="1"/>
    <col min="5631" max="5631" width="17.85546875" style="90" customWidth="1"/>
    <col min="5632" max="5641" width="14.140625" style="90" customWidth="1"/>
    <col min="5642" max="5642" width="13.28515625" style="90" bestFit="1" customWidth="1"/>
    <col min="5643" max="5643" width="14.140625" style="90" bestFit="1" customWidth="1"/>
    <col min="5644" max="5885" width="9.140625" style="90"/>
    <col min="5886" max="5886" width="61.140625" style="90" customWidth="1"/>
    <col min="5887" max="5887" width="17.85546875" style="90" customWidth="1"/>
    <col min="5888" max="5897" width="14.140625" style="90" customWidth="1"/>
    <col min="5898" max="5898" width="13.28515625" style="90" bestFit="1" customWidth="1"/>
    <col min="5899" max="5899" width="14.140625" style="90" bestFit="1" customWidth="1"/>
    <col min="5900" max="6141" width="9.140625" style="90"/>
    <col min="6142" max="6142" width="61.140625" style="90" customWidth="1"/>
    <col min="6143" max="6143" width="17.85546875" style="90" customWidth="1"/>
    <col min="6144" max="6153" width="14.140625" style="90" customWidth="1"/>
    <col min="6154" max="6154" width="13.28515625" style="90" bestFit="1" customWidth="1"/>
    <col min="6155" max="6155" width="14.140625" style="90" bestFit="1" customWidth="1"/>
    <col min="6156" max="6397" width="9.140625" style="90"/>
    <col min="6398" max="6398" width="61.140625" style="90" customWidth="1"/>
    <col min="6399" max="6399" width="17.85546875" style="90" customWidth="1"/>
    <col min="6400" max="6409" width="14.140625" style="90" customWidth="1"/>
    <col min="6410" max="6410" width="13.28515625" style="90" bestFit="1" customWidth="1"/>
    <col min="6411" max="6411" width="14.140625" style="90" bestFit="1" customWidth="1"/>
    <col min="6412" max="6653" width="9.140625" style="90"/>
    <col min="6654" max="6654" width="61.140625" style="90" customWidth="1"/>
    <col min="6655" max="6655" width="17.85546875" style="90" customWidth="1"/>
    <col min="6656" max="6665" width="14.140625" style="90" customWidth="1"/>
    <col min="6666" max="6666" width="13.28515625" style="90" bestFit="1" customWidth="1"/>
    <col min="6667" max="6667" width="14.140625" style="90" bestFit="1" customWidth="1"/>
    <col min="6668" max="6909" width="9.140625" style="90"/>
    <col min="6910" max="6910" width="61.140625" style="90" customWidth="1"/>
    <col min="6911" max="6911" width="17.85546875" style="90" customWidth="1"/>
    <col min="6912" max="6921" width="14.140625" style="90" customWidth="1"/>
    <col min="6922" max="6922" width="13.28515625" style="90" bestFit="1" customWidth="1"/>
    <col min="6923" max="6923" width="14.140625" style="90" bestFit="1" customWidth="1"/>
    <col min="6924" max="7165" width="9.140625" style="90"/>
    <col min="7166" max="7166" width="61.140625" style="90" customWidth="1"/>
    <col min="7167" max="7167" width="17.85546875" style="90" customWidth="1"/>
    <col min="7168" max="7177" width="14.140625" style="90" customWidth="1"/>
    <col min="7178" max="7178" width="13.28515625" style="90" bestFit="1" customWidth="1"/>
    <col min="7179" max="7179" width="14.140625" style="90" bestFit="1" customWidth="1"/>
    <col min="7180" max="7421" width="9.140625" style="90"/>
    <col min="7422" max="7422" width="61.140625" style="90" customWidth="1"/>
    <col min="7423" max="7423" width="17.85546875" style="90" customWidth="1"/>
    <col min="7424" max="7433" width="14.140625" style="90" customWidth="1"/>
    <col min="7434" max="7434" width="13.28515625" style="90" bestFit="1" customWidth="1"/>
    <col min="7435" max="7435" width="14.140625" style="90" bestFit="1" customWidth="1"/>
    <col min="7436" max="7677" width="9.140625" style="90"/>
    <col min="7678" max="7678" width="61.140625" style="90" customWidth="1"/>
    <col min="7679" max="7679" width="17.85546875" style="90" customWidth="1"/>
    <col min="7680" max="7689" width="14.140625" style="90" customWidth="1"/>
    <col min="7690" max="7690" width="13.28515625" style="90" bestFit="1" customWidth="1"/>
    <col min="7691" max="7691" width="14.140625" style="90" bestFit="1" customWidth="1"/>
    <col min="7692" max="7933" width="9.140625" style="90"/>
    <col min="7934" max="7934" width="61.140625" style="90" customWidth="1"/>
    <col min="7935" max="7935" width="17.85546875" style="90" customWidth="1"/>
    <col min="7936" max="7945" width="14.140625" style="90" customWidth="1"/>
    <col min="7946" max="7946" width="13.28515625" style="90" bestFit="1" customWidth="1"/>
    <col min="7947" max="7947" width="14.140625" style="90" bestFit="1" customWidth="1"/>
    <col min="7948" max="8189" width="9.140625" style="90"/>
    <col min="8190" max="8190" width="61.140625" style="90" customWidth="1"/>
    <col min="8191" max="8191" width="17.85546875" style="90" customWidth="1"/>
    <col min="8192" max="8201" width="14.140625" style="90" customWidth="1"/>
    <col min="8202" max="8202" width="13.28515625" style="90" bestFit="1" customWidth="1"/>
    <col min="8203" max="8203" width="14.140625" style="90" bestFit="1" customWidth="1"/>
    <col min="8204" max="8445" width="9.140625" style="90"/>
    <col min="8446" max="8446" width="61.140625" style="90" customWidth="1"/>
    <col min="8447" max="8447" width="17.85546875" style="90" customWidth="1"/>
    <col min="8448" max="8457" width="14.140625" style="90" customWidth="1"/>
    <col min="8458" max="8458" width="13.28515625" style="90" bestFit="1" customWidth="1"/>
    <col min="8459" max="8459" width="14.140625" style="90" bestFit="1" customWidth="1"/>
    <col min="8460" max="8701" width="9.140625" style="90"/>
    <col min="8702" max="8702" width="61.140625" style="90" customWidth="1"/>
    <col min="8703" max="8703" width="17.85546875" style="90" customWidth="1"/>
    <col min="8704" max="8713" width="14.140625" style="90" customWidth="1"/>
    <col min="8714" max="8714" width="13.28515625" style="90" bestFit="1" customWidth="1"/>
    <col min="8715" max="8715" width="14.140625" style="90" bestFit="1" customWidth="1"/>
    <col min="8716" max="8957" width="9.140625" style="90"/>
    <col min="8958" max="8958" width="61.140625" style="90" customWidth="1"/>
    <col min="8959" max="8959" width="17.85546875" style="90" customWidth="1"/>
    <col min="8960" max="8969" width="14.140625" style="90" customWidth="1"/>
    <col min="8970" max="8970" width="13.28515625" style="90" bestFit="1" customWidth="1"/>
    <col min="8971" max="8971" width="14.140625" style="90" bestFit="1" customWidth="1"/>
    <col min="8972" max="9213" width="9.140625" style="90"/>
    <col min="9214" max="9214" width="61.140625" style="90" customWidth="1"/>
    <col min="9215" max="9215" width="17.85546875" style="90" customWidth="1"/>
    <col min="9216" max="9225" width="14.140625" style="90" customWidth="1"/>
    <col min="9226" max="9226" width="13.28515625" style="90" bestFit="1" customWidth="1"/>
    <col min="9227" max="9227" width="14.140625" style="90" bestFit="1" customWidth="1"/>
    <col min="9228" max="9469" width="9.140625" style="90"/>
    <col min="9470" max="9470" width="61.140625" style="90" customWidth="1"/>
    <col min="9471" max="9471" width="17.85546875" style="90" customWidth="1"/>
    <col min="9472" max="9481" width="14.140625" style="90" customWidth="1"/>
    <col min="9482" max="9482" width="13.28515625" style="90" bestFit="1" customWidth="1"/>
    <col min="9483" max="9483" width="14.140625" style="90" bestFit="1" customWidth="1"/>
    <col min="9484" max="9725" width="9.140625" style="90"/>
    <col min="9726" max="9726" width="61.140625" style="90" customWidth="1"/>
    <col min="9727" max="9727" width="17.85546875" style="90" customWidth="1"/>
    <col min="9728" max="9737" width="14.140625" style="90" customWidth="1"/>
    <col min="9738" max="9738" width="13.28515625" style="90" bestFit="1" customWidth="1"/>
    <col min="9739" max="9739" width="14.140625" style="90" bestFit="1" customWidth="1"/>
    <col min="9740" max="9981" width="9.140625" style="90"/>
    <col min="9982" max="9982" width="61.140625" style="90" customWidth="1"/>
    <col min="9983" max="9983" width="17.85546875" style="90" customWidth="1"/>
    <col min="9984" max="9993" width="14.140625" style="90" customWidth="1"/>
    <col min="9994" max="9994" width="13.28515625" style="90" bestFit="1" customWidth="1"/>
    <col min="9995" max="9995" width="14.140625" style="90" bestFit="1" customWidth="1"/>
    <col min="9996" max="10237" width="9.140625" style="90"/>
    <col min="10238" max="10238" width="61.140625" style="90" customWidth="1"/>
    <col min="10239" max="10239" width="17.85546875" style="90" customWidth="1"/>
    <col min="10240" max="10249" width="14.140625" style="90" customWidth="1"/>
    <col min="10250" max="10250" width="13.28515625" style="90" bestFit="1" customWidth="1"/>
    <col min="10251" max="10251" width="14.140625" style="90" bestFit="1" customWidth="1"/>
    <col min="10252" max="10493" width="9.140625" style="90"/>
    <col min="10494" max="10494" width="61.140625" style="90" customWidth="1"/>
    <col min="10495" max="10495" width="17.85546875" style="90" customWidth="1"/>
    <col min="10496" max="10505" width="14.140625" style="90" customWidth="1"/>
    <col min="10506" max="10506" width="13.28515625" style="90" bestFit="1" customWidth="1"/>
    <col min="10507" max="10507" width="14.140625" style="90" bestFit="1" customWidth="1"/>
    <col min="10508" max="10749" width="9.140625" style="90"/>
    <col min="10750" max="10750" width="61.140625" style="90" customWidth="1"/>
    <col min="10751" max="10751" width="17.85546875" style="90" customWidth="1"/>
    <col min="10752" max="10761" width="14.140625" style="90" customWidth="1"/>
    <col min="10762" max="10762" width="13.28515625" style="90" bestFit="1" customWidth="1"/>
    <col min="10763" max="10763" width="14.140625" style="90" bestFit="1" customWidth="1"/>
    <col min="10764" max="11005" width="9.140625" style="90"/>
    <col min="11006" max="11006" width="61.140625" style="90" customWidth="1"/>
    <col min="11007" max="11007" width="17.85546875" style="90" customWidth="1"/>
    <col min="11008" max="11017" width="14.140625" style="90" customWidth="1"/>
    <col min="11018" max="11018" width="13.28515625" style="90" bestFit="1" customWidth="1"/>
    <col min="11019" max="11019" width="14.140625" style="90" bestFit="1" customWidth="1"/>
    <col min="11020" max="11261" width="9.140625" style="90"/>
    <col min="11262" max="11262" width="61.140625" style="90" customWidth="1"/>
    <col min="11263" max="11263" width="17.85546875" style="90" customWidth="1"/>
    <col min="11264" max="11273" width="14.140625" style="90" customWidth="1"/>
    <col min="11274" max="11274" width="13.28515625" style="90" bestFit="1" customWidth="1"/>
    <col min="11275" max="11275" width="14.140625" style="90" bestFit="1" customWidth="1"/>
    <col min="11276" max="11517" width="9.140625" style="90"/>
    <col min="11518" max="11518" width="61.140625" style="90" customWidth="1"/>
    <col min="11519" max="11519" width="17.85546875" style="90" customWidth="1"/>
    <col min="11520" max="11529" width="14.140625" style="90" customWidth="1"/>
    <col min="11530" max="11530" width="13.28515625" style="90" bestFit="1" customWidth="1"/>
    <col min="11531" max="11531" width="14.140625" style="90" bestFit="1" customWidth="1"/>
    <col min="11532" max="11773" width="9.140625" style="90"/>
    <col min="11774" max="11774" width="61.140625" style="90" customWidth="1"/>
    <col min="11775" max="11775" width="17.85546875" style="90" customWidth="1"/>
    <col min="11776" max="11785" width="14.140625" style="90" customWidth="1"/>
    <col min="11786" max="11786" width="13.28515625" style="90" bestFit="1" customWidth="1"/>
    <col min="11787" max="11787" width="14.140625" style="90" bestFit="1" customWidth="1"/>
    <col min="11788" max="12029" width="9.140625" style="90"/>
    <col min="12030" max="12030" width="61.140625" style="90" customWidth="1"/>
    <col min="12031" max="12031" width="17.85546875" style="90" customWidth="1"/>
    <col min="12032" max="12041" width="14.140625" style="90" customWidth="1"/>
    <col min="12042" max="12042" width="13.28515625" style="90" bestFit="1" customWidth="1"/>
    <col min="12043" max="12043" width="14.140625" style="90" bestFit="1" customWidth="1"/>
    <col min="12044" max="12285" width="9.140625" style="90"/>
    <col min="12286" max="12286" width="61.140625" style="90" customWidth="1"/>
    <col min="12287" max="12287" width="17.85546875" style="90" customWidth="1"/>
    <col min="12288" max="12297" width="14.140625" style="90" customWidth="1"/>
    <col min="12298" max="12298" width="13.28515625" style="90" bestFit="1" customWidth="1"/>
    <col min="12299" max="12299" width="14.140625" style="90" bestFit="1" customWidth="1"/>
    <col min="12300" max="12541" width="9.140625" style="90"/>
    <col min="12542" max="12542" width="61.140625" style="90" customWidth="1"/>
    <col min="12543" max="12543" width="17.85546875" style="90" customWidth="1"/>
    <col min="12544" max="12553" width="14.140625" style="90" customWidth="1"/>
    <col min="12554" max="12554" width="13.28515625" style="90" bestFit="1" customWidth="1"/>
    <col min="12555" max="12555" width="14.140625" style="90" bestFit="1" customWidth="1"/>
    <col min="12556" max="12797" width="9.140625" style="90"/>
    <col min="12798" max="12798" width="61.140625" style="90" customWidth="1"/>
    <col min="12799" max="12799" width="17.85546875" style="90" customWidth="1"/>
    <col min="12800" max="12809" width="14.140625" style="90" customWidth="1"/>
    <col min="12810" max="12810" width="13.28515625" style="90" bestFit="1" customWidth="1"/>
    <col min="12811" max="12811" width="14.140625" style="90" bestFit="1" customWidth="1"/>
    <col min="12812" max="13053" width="9.140625" style="90"/>
    <col min="13054" max="13054" width="61.140625" style="90" customWidth="1"/>
    <col min="13055" max="13055" width="17.85546875" style="90" customWidth="1"/>
    <col min="13056" max="13065" width="14.140625" style="90" customWidth="1"/>
    <col min="13066" max="13066" width="13.28515625" style="90" bestFit="1" customWidth="1"/>
    <col min="13067" max="13067" width="14.140625" style="90" bestFit="1" customWidth="1"/>
    <col min="13068" max="13309" width="9.140625" style="90"/>
    <col min="13310" max="13310" width="61.140625" style="90" customWidth="1"/>
    <col min="13311" max="13311" width="17.85546875" style="90" customWidth="1"/>
    <col min="13312" max="13321" width="14.140625" style="90" customWidth="1"/>
    <col min="13322" max="13322" width="13.28515625" style="90" bestFit="1" customWidth="1"/>
    <col min="13323" max="13323" width="14.140625" style="90" bestFit="1" customWidth="1"/>
    <col min="13324" max="13565" width="9.140625" style="90"/>
    <col min="13566" max="13566" width="61.140625" style="90" customWidth="1"/>
    <col min="13567" max="13567" width="17.85546875" style="90" customWidth="1"/>
    <col min="13568" max="13577" width="14.140625" style="90" customWidth="1"/>
    <col min="13578" max="13578" width="13.28515625" style="90" bestFit="1" customWidth="1"/>
    <col min="13579" max="13579" width="14.140625" style="90" bestFit="1" customWidth="1"/>
    <col min="13580" max="13821" width="9.140625" style="90"/>
    <col min="13822" max="13822" width="61.140625" style="90" customWidth="1"/>
    <col min="13823" max="13823" width="17.85546875" style="90" customWidth="1"/>
    <col min="13824" max="13833" width="14.140625" style="90" customWidth="1"/>
    <col min="13834" max="13834" width="13.28515625" style="90" bestFit="1" customWidth="1"/>
    <col min="13835" max="13835" width="14.140625" style="90" bestFit="1" customWidth="1"/>
    <col min="13836" max="14077" width="9.140625" style="90"/>
    <col min="14078" max="14078" width="61.140625" style="90" customWidth="1"/>
    <col min="14079" max="14079" width="17.85546875" style="90" customWidth="1"/>
    <col min="14080" max="14089" width="14.140625" style="90" customWidth="1"/>
    <col min="14090" max="14090" width="13.28515625" style="90" bestFit="1" customWidth="1"/>
    <col min="14091" max="14091" width="14.140625" style="90" bestFit="1" customWidth="1"/>
    <col min="14092" max="14333" width="9.140625" style="90"/>
    <col min="14334" max="14334" width="61.140625" style="90" customWidth="1"/>
    <col min="14335" max="14335" width="17.85546875" style="90" customWidth="1"/>
    <col min="14336" max="14345" width="14.140625" style="90" customWidth="1"/>
    <col min="14346" max="14346" width="13.28515625" style="90" bestFit="1" customWidth="1"/>
    <col min="14347" max="14347" width="14.140625" style="90" bestFit="1" customWidth="1"/>
    <col min="14348" max="14589" width="9.140625" style="90"/>
    <col min="14590" max="14590" width="61.140625" style="90" customWidth="1"/>
    <col min="14591" max="14591" width="17.85546875" style="90" customWidth="1"/>
    <col min="14592" max="14601" width="14.140625" style="90" customWidth="1"/>
    <col min="14602" max="14602" width="13.28515625" style="90" bestFit="1" customWidth="1"/>
    <col min="14603" max="14603" width="14.140625" style="90" bestFit="1" customWidth="1"/>
    <col min="14604" max="14845" width="9.140625" style="90"/>
    <col min="14846" max="14846" width="61.140625" style="90" customWidth="1"/>
    <col min="14847" max="14847" width="17.85546875" style="90" customWidth="1"/>
    <col min="14848" max="14857" width="14.140625" style="90" customWidth="1"/>
    <col min="14858" max="14858" width="13.28515625" style="90" bestFit="1" customWidth="1"/>
    <col min="14859" max="14859" width="14.140625" style="90" bestFit="1" customWidth="1"/>
    <col min="14860" max="15101" width="9.140625" style="90"/>
    <col min="15102" max="15102" width="61.140625" style="90" customWidth="1"/>
    <col min="15103" max="15103" width="17.85546875" style="90" customWidth="1"/>
    <col min="15104" max="15113" width="14.140625" style="90" customWidth="1"/>
    <col min="15114" max="15114" width="13.28515625" style="90" bestFit="1" customWidth="1"/>
    <col min="15115" max="15115" width="14.140625" style="90" bestFit="1" customWidth="1"/>
    <col min="15116" max="15357" width="9.140625" style="90"/>
    <col min="15358" max="15358" width="61.140625" style="90" customWidth="1"/>
    <col min="15359" max="15359" width="17.85546875" style="90" customWidth="1"/>
    <col min="15360" max="15369" width="14.140625" style="90" customWidth="1"/>
    <col min="15370" max="15370" width="13.28515625" style="90" bestFit="1" customWidth="1"/>
    <col min="15371" max="15371" width="14.140625" style="90" bestFit="1" customWidth="1"/>
    <col min="15372" max="15613" width="9.140625" style="90"/>
    <col min="15614" max="15614" width="61.140625" style="90" customWidth="1"/>
    <col min="15615" max="15615" width="17.85546875" style="90" customWidth="1"/>
    <col min="15616" max="15625" width="14.140625" style="90" customWidth="1"/>
    <col min="15626" max="15626" width="13.28515625" style="90" bestFit="1" customWidth="1"/>
    <col min="15627" max="15627" width="14.140625" style="90" bestFit="1" customWidth="1"/>
    <col min="15628" max="15869" width="9.140625" style="90"/>
    <col min="15870" max="15870" width="61.140625" style="90" customWidth="1"/>
    <col min="15871" max="15871" width="17.85546875" style="90" customWidth="1"/>
    <col min="15872" max="15881" width="14.140625" style="90" customWidth="1"/>
    <col min="15882" max="15882" width="13.28515625" style="90" bestFit="1" customWidth="1"/>
    <col min="15883" max="15883" width="14.140625" style="90" bestFit="1" customWidth="1"/>
    <col min="15884" max="16125" width="9.140625" style="90"/>
    <col min="16126" max="16126" width="61.140625" style="90" customWidth="1"/>
    <col min="16127" max="16127" width="17.85546875" style="90" customWidth="1"/>
    <col min="16128" max="16137" width="14.140625" style="90" customWidth="1"/>
    <col min="16138" max="16138" width="13.28515625" style="90" bestFit="1" customWidth="1"/>
    <col min="16139" max="16139" width="14.140625" style="90" bestFit="1" customWidth="1"/>
    <col min="16140" max="16384" width="9.140625" style="90"/>
  </cols>
  <sheetData>
    <row r="1" spans="1:16" ht="162.75" customHeight="1">
      <c r="A1" s="33" t="s">
        <v>142</v>
      </c>
      <c r="E1" s="33" t="s">
        <v>143</v>
      </c>
      <c r="H1" s="90"/>
      <c r="I1" s="90"/>
      <c r="M1" s="182" t="s">
        <v>347</v>
      </c>
      <c r="N1" s="182"/>
      <c r="O1" s="182"/>
      <c r="P1" s="182"/>
    </row>
    <row r="2" spans="1:16" ht="55.5" customHeight="1">
      <c r="A2" s="183" t="s">
        <v>144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</row>
    <row r="3" spans="1:16">
      <c r="H3" s="35"/>
      <c r="I3" s="35"/>
      <c r="J3" s="35"/>
      <c r="K3" s="35"/>
      <c r="L3" s="35"/>
      <c r="M3" s="35"/>
      <c r="N3" s="35"/>
      <c r="O3" s="35" t="s">
        <v>145</v>
      </c>
    </row>
    <row r="4" spans="1:16" s="33" customFormat="1" ht="28.15" customHeight="1">
      <c r="A4" s="169" t="s">
        <v>146</v>
      </c>
      <c r="B4" s="179" t="s">
        <v>311</v>
      </c>
      <c r="C4" s="179"/>
      <c r="D4" s="179"/>
      <c r="E4" s="169" t="s">
        <v>147</v>
      </c>
      <c r="F4" s="169"/>
      <c r="G4" s="169"/>
      <c r="H4" s="169"/>
      <c r="I4" s="175" t="s">
        <v>229</v>
      </c>
      <c r="J4" s="169" t="s">
        <v>217</v>
      </c>
      <c r="K4" s="169"/>
      <c r="L4" s="169"/>
      <c r="M4" s="180" t="s">
        <v>10</v>
      </c>
      <c r="N4" s="180"/>
      <c r="O4" s="180"/>
      <c r="P4" s="175" t="s">
        <v>229</v>
      </c>
    </row>
    <row r="5" spans="1:16" s="33" customFormat="1">
      <c r="A5" s="169"/>
      <c r="B5" s="179" t="s">
        <v>0</v>
      </c>
      <c r="C5" s="179"/>
      <c r="D5" s="179"/>
      <c r="E5" s="169"/>
      <c r="F5" s="169"/>
      <c r="G5" s="169"/>
      <c r="H5" s="169"/>
      <c r="I5" s="175"/>
      <c r="J5" s="169"/>
      <c r="K5" s="169"/>
      <c r="L5" s="169"/>
      <c r="M5" s="180"/>
      <c r="N5" s="180"/>
      <c r="O5" s="180"/>
      <c r="P5" s="175"/>
    </row>
    <row r="6" spans="1:16" s="33" customFormat="1" ht="54.6" customHeight="1">
      <c r="A6" s="169"/>
      <c r="B6" s="181" t="s">
        <v>332</v>
      </c>
      <c r="C6" s="181" t="s">
        <v>312</v>
      </c>
      <c r="D6" s="181"/>
      <c r="E6" s="169"/>
      <c r="F6" s="169"/>
      <c r="G6" s="169"/>
      <c r="H6" s="169"/>
      <c r="I6" s="175"/>
      <c r="J6" s="169"/>
      <c r="K6" s="169"/>
      <c r="L6" s="169"/>
      <c r="M6" s="180"/>
      <c r="N6" s="180"/>
      <c r="O6" s="180"/>
      <c r="P6" s="175"/>
    </row>
    <row r="7" spans="1:16" s="33" customFormat="1">
      <c r="A7" s="169"/>
      <c r="B7" s="181"/>
      <c r="C7" s="181"/>
      <c r="D7" s="181"/>
      <c r="E7" s="169" t="s">
        <v>148</v>
      </c>
      <c r="F7" s="176" t="s">
        <v>331</v>
      </c>
      <c r="G7" s="176"/>
      <c r="H7" s="176"/>
      <c r="I7" s="175"/>
      <c r="J7" s="176" t="s">
        <v>331</v>
      </c>
      <c r="K7" s="176"/>
      <c r="L7" s="176"/>
      <c r="M7" s="176" t="s">
        <v>331</v>
      </c>
      <c r="N7" s="176"/>
      <c r="O7" s="176"/>
      <c r="P7" s="175"/>
    </row>
    <row r="8" spans="1:16" s="33" customFormat="1" ht="47.25">
      <c r="A8" s="169"/>
      <c r="B8" s="181"/>
      <c r="C8" s="134" t="s">
        <v>333</v>
      </c>
      <c r="D8" s="134" t="s">
        <v>334</v>
      </c>
      <c r="E8" s="177"/>
      <c r="F8" s="134" t="s">
        <v>335</v>
      </c>
      <c r="G8" s="134" t="s">
        <v>336</v>
      </c>
      <c r="H8" s="134" t="s">
        <v>337</v>
      </c>
      <c r="I8" s="175"/>
      <c r="J8" s="134" t="s">
        <v>335</v>
      </c>
      <c r="K8" s="134" t="s">
        <v>336</v>
      </c>
      <c r="L8" s="134" t="s">
        <v>337</v>
      </c>
      <c r="M8" s="134" t="s">
        <v>335</v>
      </c>
      <c r="N8" s="134" t="s">
        <v>336</v>
      </c>
      <c r="O8" s="134" t="s">
        <v>337</v>
      </c>
      <c r="P8" s="175"/>
    </row>
    <row r="9" spans="1:16" s="93" customFormat="1" ht="12.75">
      <c r="A9" s="92">
        <v>1</v>
      </c>
      <c r="B9" s="92">
        <v>2</v>
      </c>
      <c r="C9" s="92">
        <v>3</v>
      </c>
      <c r="D9" s="92">
        <v>4</v>
      </c>
      <c r="E9" s="118" t="s">
        <v>338</v>
      </c>
      <c r="F9" s="92">
        <v>6</v>
      </c>
      <c r="G9" s="92">
        <v>7</v>
      </c>
      <c r="H9" s="92">
        <v>8</v>
      </c>
      <c r="I9" s="92">
        <v>9</v>
      </c>
      <c r="J9" s="92">
        <v>10</v>
      </c>
      <c r="K9" s="92">
        <v>11</v>
      </c>
      <c r="L9" s="92">
        <v>12</v>
      </c>
      <c r="M9" s="92">
        <v>13</v>
      </c>
      <c r="N9" s="92">
        <v>14</v>
      </c>
      <c r="O9" s="92">
        <v>15</v>
      </c>
      <c r="P9" s="92">
        <v>16</v>
      </c>
    </row>
    <row r="10" spans="1:16" s="89" customFormat="1" ht="18.75" customHeight="1">
      <c r="A10" s="38" t="s">
        <v>149</v>
      </c>
      <c r="B10" s="38">
        <v>0</v>
      </c>
      <c r="C10" s="38">
        <v>0</v>
      </c>
      <c r="D10" s="38">
        <v>0</v>
      </c>
      <c r="E10" s="39">
        <f>E21</f>
        <v>4136.4000000000005</v>
      </c>
      <c r="F10" s="40">
        <v>0</v>
      </c>
      <c r="G10" s="40">
        <f>G21</f>
        <v>3937.8</v>
      </c>
      <c r="H10" s="39">
        <f>H21</f>
        <v>198.6</v>
      </c>
      <c r="I10" s="39">
        <v>0</v>
      </c>
      <c r="J10" s="135">
        <v>0</v>
      </c>
      <c r="K10" s="135">
        <v>0</v>
      </c>
      <c r="L10" s="135">
        <v>0</v>
      </c>
      <c r="M10" s="98">
        <v>0</v>
      </c>
      <c r="N10" s="98">
        <v>0</v>
      </c>
      <c r="O10" s="98">
        <v>0</v>
      </c>
      <c r="P10" s="103">
        <v>0</v>
      </c>
    </row>
    <row r="11" spans="1:16" s="89" customFormat="1" ht="18.75" customHeight="1">
      <c r="A11" s="99" t="s">
        <v>0</v>
      </c>
      <c r="B11" s="99"/>
      <c r="C11" s="99"/>
      <c r="D11" s="99"/>
      <c r="E11" s="40"/>
      <c r="F11" s="40"/>
      <c r="G11" s="40"/>
      <c r="H11" s="40"/>
      <c r="I11" s="40"/>
      <c r="J11" s="135"/>
      <c r="K11" s="135"/>
      <c r="L11" s="135"/>
      <c r="M11" s="98"/>
      <c r="N11" s="98"/>
      <c r="O11" s="98"/>
      <c r="P11" s="103"/>
    </row>
    <row r="12" spans="1:16" s="95" customFormat="1" ht="15.75" customHeight="1">
      <c r="A12" s="144" t="s">
        <v>150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04"/>
    </row>
    <row r="13" spans="1:16" s="89" customFormat="1" ht="18.75">
      <c r="A13" s="41"/>
      <c r="B13" s="41"/>
      <c r="C13" s="41"/>
      <c r="D13" s="134"/>
      <c r="E13" s="42"/>
      <c r="F13" s="43"/>
      <c r="G13" s="43"/>
      <c r="H13" s="43"/>
      <c r="I13" s="43"/>
      <c r="J13" s="135"/>
      <c r="K13" s="135"/>
      <c r="L13" s="135"/>
      <c r="M13" s="98"/>
      <c r="N13" s="98"/>
      <c r="O13" s="98"/>
      <c r="P13" s="103"/>
    </row>
    <row r="14" spans="1:16" s="89" customFormat="1" ht="18.75">
      <c r="A14" s="41"/>
      <c r="B14" s="41"/>
      <c r="C14" s="41"/>
      <c r="D14" s="134"/>
      <c r="E14" s="42"/>
      <c r="F14" s="43"/>
      <c r="G14" s="43"/>
      <c r="H14" s="43"/>
      <c r="I14" s="43"/>
      <c r="J14" s="135"/>
      <c r="K14" s="135"/>
      <c r="L14" s="135"/>
      <c r="M14" s="98"/>
      <c r="N14" s="98"/>
      <c r="O14" s="98"/>
      <c r="P14" s="103"/>
    </row>
    <row r="15" spans="1:16" s="89" customFormat="1" ht="18.75">
      <c r="A15" s="41"/>
      <c r="B15" s="41"/>
      <c r="C15" s="41"/>
      <c r="D15" s="134"/>
      <c r="E15" s="42"/>
      <c r="F15" s="43"/>
      <c r="G15" s="43"/>
      <c r="H15" s="43"/>
      <c r="I15" s="43"/>
      <c r="J15" s="135"/>
      <c r="K15" s="135"/>
      <c r="L15" s="135"/>
      <c r="M15" s="98"/>
      <c r="N15" s="98"/>
      <c r="O15" s="98"/>
      <c r="P15" s="103"/>
    </row>
    <row r="16" spans="1:16" s="89" customFormat="1" ht="18.75">
      <c r="A16" s="44" t="s">
        <v>151</v>
      </c>
      <c r="B16" s="44"/>
      <c r="C16" s="44"/>
      <c r="D16" s="44"/>
      <c r="E16" s="42"/>
      <c r="F16" s="43"/>
      <c r="G16" s="43"/>
      <c r="H16" s="42"/>
      <c r="I16" s="42"/>
      <c r="J16" s="135"/>
      <c r="K16" s="135"/>
      <c r="L16" s="135"/>
      <c r="M16" s="98"/>
      <c r="N16" s="98"/>
      <c r="O16" s="98"/>
      <c r="P16" s="103"/>
    </row>
    <row r="17" spans="1:16" s="89" customFormat="1" ht="18.75">
      <c r="A17" s="144" t="s">
        <v>152</v>
      </c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03"/>
    </row>
    <row r="18" spans="1:16" s="89" customFormat="1" ht="18.75">
      <c r="A18" s="41"/>
      <c r="B18" s="41"/>
      <c r="C18" s="41"/>
      <c r="D18" s="134"/>
      <c r="E18" s="42"/>
      <c r="F18" s="43"/>
      <c r="G18" s="43"/>
      <c r="H18" s="43"/>
      <c r="I18" s="43"/>
      <c r="J18" s="135"/>
      <c r="K18" s="135"/>
      <c r="L18" s="135"/>
      <c r="M18" s="98"/>
      <c r="N18" s="98"/>
      <c r="O18" s="98"/>
      <c r="P18" s="103"/>
    </row>
    <row r="19" spans="1:16" s="89" customFormat="1" ht="18.75">
      <c r="A19" s="41"/>
      <c r="B19" s="41"/>
      <c r="C19" s="41"/>
      <c r="D19" s="134"/>
      <c r="E19" s="42"/>
      <c r="F19" s="43"/>
      <c r="G19" s="43"/>
      <c r="H19" s="43"/>
      <c r="I19" s="43"/>
      <c r="J19" s="135"/>
      <c r="K19" s="135"/>
      <c r="L19" s="135"/>
      <c r="M19" s="98"/>
      <c r="N19" s="98"/>
      <c r="O19" s="98"/>
      <c r="P19" s="103"/>
    </row>
    <row r="20" spans="1:16" s="89" customFormat="1" ht="18.75">
      <c r="A20" s="44" t="s">
        <v>151</v>
      </c>
      <c r="B20" s="44"/>
      <c r="C20" s="44"/>
      <c r="D20" s="37"/>
      <c r="E20" s="42"/>
      <c r="F20" s="43"/>
      <c r="G20" s="43"/>
      <c r="H20" s="42"/>
      <c r="I20" s="42"/>
      <c r="J20" s="135"/>
      <c r="K20" s="135"/>
      <c r="L20" s="135"/>
      <c r="M20" s="98"/>
      <c r="N20" s="98"/>
      <c r="O20" s="98"/>
      <c r="P20" s="103"/>
    </row>
    <row r="21" spans="1:16" s="95" customFormat="1" ht="18.75">
      <c r="A21" s="144" t="s">
        <v>153</v>
      </c>
      <c r="B21" s="144">
        <v>0</v>
      </c>
      <c r="C21" s="144">
        <v>0</v>
      </c>
      <c r="D21" s="144">
        <v>4.8</v>
      </c>
      <c r="E21" s="144">
        <f>G21+H21</f>
        <v>4136.4000000000005</v>
      </c>
      <c r="F21" s="144">
        <v>0</v>
      </c>
      <c r="G21" s="144">
        <v>3937.8</v>
      </c>
      <c r="H21" s="144">
        <v>198.6</v>
      </c>
      <c r="I21" s="144">
        <v>0</v>
      </c>
      <c r="J21" s="144">
        <v>0</v>
      </c>
      <c r="K21" s="144">
        <v>0</v>
      </c>
      <c r="L21" s="144">
        <v>0</v>
      </c>
      <c r="M21" s="144">
        <v>0</v>
      </c>
      <c r="N21" s="144">
        <v>0</v>
      </c>
      <c r="O21" s="144">
        <v>0</v>
      </c>
      <c r="P21" s="104">
        <v>0</v>
      </c>
    </row>
    <row r="22" spans="1:16" s="96" customFormat="1" ht="18.75">
      <c r="A22" s="41"/>
      <c r="B22" s="41"/>
      <c r="C22" s="41"/>
      <c r="D22" s="134"/>
      <c r="E22" s="42"/>
      <c r="F22" s="43"/>
      <c r="G22" s="43"/>
      <c r="H22" s="43"/>
      <c r="I22" s="43"/>
      <c r="J22" s="100"/>
      <c r="K22" s="100"/>
      <c r="L22" s="100"/>
      <c r="M22" s="98"/>
      <c r="N22" s="98"/>
      <c r="O22" s="98"/>
      <c r="P22" s="105"/>
    </row>
    <row r="23" spans="1:16" s="96" customFormat="1" ht="18.75">
      <c r="A23" s="41"/>
      <c r="B23" s="41"/>
      <c r="C23" s="41"/>
      <c r="D23" s="134"/>
      <c r="E23" s="42"/>
      <c r="F23" s="43"/>
      <c r="G23" s="43"/>
      <c r="H23" s="43"/>
      <c r="I23" s="43"/>
      <c r="J23" s="100"/>
      <c r="K23" s="100"/>
      <c r="L23" s="100"/>
      <c r="M23" s="98"/>
      <c r="N23" s="98"/>
      <c r="O23" s="98"/>
      <c r="P23" s="105"/>
    </row>
    <row r="24" spans="1:16" s="96" customFormat="1" ht="18.75">
      <c r="A24" s="41"/>
      <c r="B24" s="41"/>
      <c r="C24" s="41"/>
      <c r="D24" s="134"/>
      <c r="E24" s="42"/>
      <c r="F24" s="43"/>
      <c r="G24" s="43"/>
      <c r="H24" s="43"/>
      <c r="I24" s="43"/>
      <c r="J24" s="100"/>
      <c r="K24" s="100"/>
      <c r="L24" s="100"/>
      <c r="M24" s="98"/>
      <c r="N24" s="98"/>
      <c r="O24" s="98"/>
      <c r="P24" s="105"/>
    </row>
    <row r="25" spans="1:16" s="89" customFormat="1" ht="18.75">
      <c r="A25" s="44" t="s">
        <v>151</v>
      </c>
      <c r="B25" s="44"/>
      <c r="C25" s="44"/>
      <c r="D25" s="44"/>
      <c r="E25" s="42"/>
      <c r="F25" s="43"/>
      <c r="G25" s="43"/>
      <c r="H25" s="42"/>
      <c r="I25" s="42"/>
      <c r="J25" s="135"/>
      <c r="K25" s="135"/>
      <c r="L25" s="135"/>
      <c r="M25" s="98"/>
      <c r="N25" s="98"/>
      <c r="O25" s="98"/>
      <c r="P25" s="103"/>
    </row>
    <row r="26" spans="1:16" s="95" customFormat="1" ht="18.75">
      <c r="A26" s="144" t="s">
        <v>154</v>
      </c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04"/>
    </row>
    <row r="27" spans="1:16" s="97" customFormat="1">
      <c r="A27" s="45"/>
      <c r="B27" s="45"/>
      <c r="C27" s="45"/>
      <c r="D27" s="46"/>
      <c r="E27" s="42"/>
      <c r="F27" s="43"/>
      <c r="G27" s="43"/>
      <c r="H27" s="43"/>
      <c r="I27" s="43"/>
      <c r="J27" s="100"/>
      <c r="K27" s="100"/>
      <c r="L27" s="100"/>
      <c r="M27" s="98"/>
      <c r="N27" s="98"/>
      <c r="O27" s="98"/>
      <c r="P27" s="106"/>
    </row>
    <row r="28" spans="1:16" s="97" customFormat="1">
      <c r="A28" s="45"/>
      <c r="B28" s="45"/>
      <c r="C28" s="45"/>
      <c r="D28" s="46"/>
      <c r="E28" s="42"/>
      <c r="F28" s="43"/>
      <c r="G28" s="43"/>
      <c r="H28" s="43"/>
      <c r="I28" s="43"/>
      <c r="J28" s="100"/>
      <c r="K28" s="100"/>
      <c r="L28" s="100"/>
      <c r="M28" s="98"/>
      <c r="N28" s="98"/>
      <c r="O28" s="98"/>
      <c r="P28" s="106"/>
    </row>
    <row r="29" spans="1:16" s="97" customFormat="1">
      <c r="A29" s="45"/>
      <c r="B29" s="45"/>
      <c r="C29" s="45"/>
      <c r="D29" s="46"/>
      <c r="E29" s="42"/>
      <c r="F29" s="43"/>
      <c r="G29" s="43"/>
      <c r="H29" s="43"/>
      <c r="I29" s="43"/>
      <c r="J29" s="100"/>
      <c r="K29" s="100"/>
      <c r="L29" s="100"/>
      <c r="M29" s="98"/>
      <c r="N29" s="98"/>
      <c r="O29" s="98"/>
      <c r="P29" s="106"/>
    </row>
    <row r="30" spans="1:16" s="97" customFormat="1">
      <c r="A30" s="45"/>
      <c r="B30" s="45"/>
      <c r="C30" s="45"/>
      <c r="D30" s="46"/>
      <c r="E30" s="42"/>
      <c r="F30" s="43"/>
      <c r="G30" s="43"/>
      <c r="H30" s="43"/>
      <c r="I30" s="43"/>
      <c r="J30" s="100"/>
      <c r="K30" s="100"/>
      <c r="L30" s="100"/>
      <c r="M30" s="98"/>
      <c r="N30" s="98"/>
      <c r="O30" s="98"/>
      <c r="P30" s="106"/>
    </row>
    <row r="31" spans="1:16" s="97" customFormat="1" ht="18.75" customHeight="1">
      <c r="A31" s="44" t="s">
        <v>151</v>
      </c>
      <c r="B31" s="44"/>
      <c r="C31" s="44"/>
      <c r="D31" s="44"/>
      <c r="E31" s="42"/>
      <c r="F31" s="43"/>
      <c r="G31" s="43"/>
      <c r="H31" s="42"/>
      <c r="I31" s="42"/>
      <c r="J31" s="100"/>
      <c r="K31" s="100"/>
      <c r="L31" s="100"/>
      <c r="M31" s="98"/>
      <c r="N31" s="98"/>
      <c r="O31" s="98"/>
      <c r="P31" s="106"/>
    </row>
    <row r="32" spans="1:16" s="97" customFormat="1" ht="18.75" customHeight="1">
      <c r="A32" s="47"/>
      <c r="B32" s="47"/>
      <c r="C32" s="47"/>
      <c r="D32" s="47"/>
      <c r="E32" s="48"/>
      <c r="F32" s="49"/>
      <c r="G32" s="49"/>
      <c r="H32" s="48"/>
      <c r="I32" s="48"/>
      <c r="J32" s="101"/>
      <c r="K32" s="101"/>
      <c r="L32" s="101"/>
      <c r="M32" s="101"/>
      <c r="N32" s="101"/>
      <c r="O32" s="101"/>
    </row>
    <row r="33" spans="1:16">
      <c r="A33" s="178" t="s">
        <v>313</v>
      </c>
      <c r="B33" s="178"/>
      <c r="C33" s="178"/>
      <c r="D33" s="178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</row>
    <row r="35" spans="1:16">
      <c r="A35" s="174" t="s">
        <v>155</v>
      </c>
      <c r="B35" s="174"/>
      <c r="C35" s="174"/>
      <c r="D35" s="174"/>
      <c r="E35" s="34"/>
    </row>
  </sheetData>
  <mergeCells count="18">
    <mergeCell ref="M1:P1"/>
    <mergeCell ref="P4:P8"/>
    <mergeCell ref="A2:O2"/>
    <mergeCell ref="A35:D35"/>
    <mergeCell ref="I4:I8"/>
    <mergeCell ref="J7:L7"/>
    <mergeCell ref="A4:A8"/>
    <mergeCell ref="E7:E8"/>
    <mergeCell ref="F7:H7"/>
    <mergeCell ref="A33:P33"/>
    <mergeCell ref="M7:O7"/>
    <mergeCell ref="B4:D4"/>
    <mergeCell ref="B5:D5"/>
    <mergeCell ref="E4:H6"/>
    <mergeCell ref="J4:L6"/>
    <mergeCell ref="M4:O6"/>
    <mergeCell ref="B6:B8"/>
    <mergeCell ref="C6:D7"/>
  </mergeCells>
  <pageMargins left="0.15748031496062992" right="0.15748031496062992" top="0.39370078740157483" bottom="0.27559055118110237" header="0.31496062992125984" footer="0.31496062992125984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"/>
  <sheetViews>
    <sheetView view="pageBreakPreview" topLeftCell="A4" zoomScaleNormal="100" zoomScaleSheetLayoutView="100" workbookViewId="0">
      <selection activeCell="B20" sqref="B20"/>
    </sheetView>
  </sheetViews>
  <sheetFormatPr defaultRowHeight="15.75"/>
  <cols>
    <col min="1" max="1" width="52.85546875" style="77" customWidth="1"/>
    <col min="2" max="2" width="21" customWidth="1"/>
    <col min="3" max="3" width="23.28515625" customWidth="1"/>
    <col min="4" max="4" width="26.5703125" customWidth="1"/>
    <col min="245" max="245" width="60.28515625" customWidth="1"/>
    <col min="246" max="246" width="30.5703125" customWidth="1"/>
    <col min="247" max="247" width="25.42578125" customWidth="1"/>
    <col min="248" max="250" width="15.5703125" customWidth="1"/>
    <col min="501" max="501" width="60.28515625" customWidth="1"/>
    <col min="502" max="502" width="30.5703125" customWidth="1"/>
    <col min="503" max="503" width="25.42578125" customWidth="1"/>
    <col min="504" max="506" width="15.5703125" customWidth="1"/>
    <col min="757" max="757" width="60.28515625" customWidth="1"/>
    <col min="758" max="758" width="30.5703125" customWidth="1"/>
    <col min="759" max="759" width="25.42578125" customWidth="1"/>
    <col min="760" max="762" width="15.5703125" customWidth="1"/>
    <col min="1013" max="1013" width="60.28515625" customWidth="1"/>
    <col min="1014" max="1014" width="30.5703125" customWidth="1"/>
    <col min="1015" max="1015" width="25.42578125" customWidth="1"/>
    <col min="1016" max="1018" width="15.5703125" customWidth="1"/>
    <col min="1269" max="1269" width="60.28515625" customWidth="1"/>
    <col min="1270" max="1270" width="30.5703125" customWidth="1"/>
    <col min="1271" max="1271" width="25.42578125" customWidth="1"/>
    <col min="1272" max="1274" width="15.5703125" customWidth="1"/>
    <col min="1525" max="1525" width="60.28515625" customWidth="1"/>
    <col min="1526" max="1526" width="30.5703125" customWidth="1"/>
    <col min="1527" max="1527" width="25.42578125" customWidth="1"/>
    <col min="1528" max="1530" width="15.5703125" customWidth="1"/>
    <col min="1781" max="1781" width="60.28515625" customWidth="1"/>
    <col min="1782" max="1782" width="30.5703125" customWidth="1"/>
    <col min="1783" max="1783" width="25.42578125" customWidth="1"/>
    <col min="1784" max="1786" width="15.5703125" customWidth="1"/>
    <col min="2037" max="2037" width="60.28515625" customWidth="1"/>
    <col min="2038" max="2038" width="30.5703125" customWidth="1"/>
    <col min="2039" max="2039" width="25.42578125" customWidth="1"/>
    <col min="2040" max="2042" width="15.5703125" customWidth="1"/>
    <col min="2293" max="2293" width="60.28515625" customWidth="1"/>
    <col min="2294" max="2294" width="30.5703125" customWidth="1"/>
    <col min="2295" max="2295" width="25.42578125" customWidth="1"/>
    <col min="2296" max="2298" width="15.5703125" customWidth="1"/>
    <col min="2549" max="2549" width="60.28515625" customWidth="1"/>
    <col min="2550" max="2550" width="30.5703125" customWidth="1"/>
    <col min="2551" max="2551" width="25.42578125" customWidth="1"/>
    <col min="2552" max="2554" width="15.5703125" customWidth="1"/>
    <col min="2805" max="2805" width="60.28515625" customWidth="1"/>
    <col min="2806" max="2806" width="30.5703125" customWidth="1"/>
    <col min="2807" max="2807" width="25.42578125" customWidth="1"/>
    <col min="2808" max="2810" width="15.5703125" customWidth="1"/>
    <col min="3061" max="3061" width="60.28515625" customWidth="1"/>
    <col min="3062" max="3062" width="30.5703125" customWidth="1"/>
    <col min="3063" max="3063" width="25.42578125" customWidth="1"/>
    <col min="3064" max="3066" width="15.5703125" customWidth="1"/>
    <col min="3317" max="3317" width="60.28515625" customWidth="1"/>
    <col min="3318" max="3318" width="30.5703125" customWidth="1"/>
    <col min="3319" max="3319" width="25.42578125" customWidth="1"/>
    <col min="3320" max="3322" width="15.5703125" customWidth="1"/>
    <col min="3573" max="3573" width="60.28515625" customWidth="1"/>
    <col min="3574" max="3574" width="30.5703125" customWidth="1"/>
    <col min="3575" max="3575" width="25.42578125" customWidth="1"/>
    <col min="3576" max="3578" width="15.5703125" customWidth="1"/>
    <col min="3829" max="3829" width="60.28515625" customWidth="1"/>
    <col min="3830" max="3830" width="30.5703125" customWidth="1"/>
    <col min="3831" max="3831" width="25.42578125" customWidth="1"/>
    <col min="3832" max="3834" width="15.5703125" customWidth="1"/>
    <col min="4085" max="4085" width="60.28515625" customWidth="1"/>
    <col min="4086" max="4086" width="30.5703125" customWidth="1"/>
    <col min="4087" max="4087" width="25.42578125" customWidth="1"/>
    <col min="4088" max="4090" width="15.5703125" customWidth="1"/>
    <col min="4341" max="4341" width="60.28515625" customWidth="1"/>
    <col min="4342" max="4342" width="30.5703125" customWidth="1"/>
    <col min="4343" max="4343" width="25.42578125" customWidth="1"/>
    <col min="4344" max="4346" width="15.5703125" customWidth="1"/>
    <col min="4597" max="4597" width="60.28515625" customWidth="1"/>
    <col min="4598" max="4598" width="30.5703125" customWidth="1"/>
    <col min="4599" max="4599" width="25.42578125" customWidth="1"/>
    <col min="4600" max="4602" width="15.5703125" customWidth="1"/>
    <col min="4853" max="4853" width="60.28515625" customWidth="1"/>
    <col min="4854" max="4854" width="30.5703125" customWidth="1"/>
    <col min="4855" max="4855" width="25.42578125" customWidth="1"/>
    <col min="4856" max="4858" width="15.5703125" customWidth="1"/>
    <col min="5109" max="5109" width="60.28515625" customWidth="1"/>
    <col min="5110" max="5110" width="30.5703125" customWidth="1"/>
    <col min="5111" max="5111" width="25.42578125" customWidth="1"/>
    <col min="5112" max="5114" width="15.5703125" customWidth="1"/>
    <col min="5365" max="5365" width="60.28515625" customWidth="1"/>
    <col min="5366" max="5366" width="30.5703125" customWidth="1"/>
    <col min="5367" max="5367" width="25.42578125" customWidth="1"/>
    <col min="5368" max="5370" width="15.5703125" customWidth="1"/>
    <col min="5621" max="5621" width="60.28515625" customWidth="1"/>
    <col min="5622" max="5622" width="30.5703125" customWidth="1"/>
    <col min="5623" max="5623" width="25.42578125" customWidth="1"/>
    <col min="5624" max="5626" width="15.5703125" customWidth="1"/>
    <col min="5877" max="5877" width="60.28515625" customWidth="1"/>
    <col min="5878" max="5878" width="30.5703125" customWidth="1"/>
    <col min="5879" max="5879" width="25.42578125" customWidth="1"/>
    <col min="5880" max="5882" width="15.5703125" customWidth="1"/>
    <col min="6133" max="6133" width="60.28515625" customWidth="1"/>
    <col min="6134" max="6134" width="30.5703125" customWidth="1"/>
    <col min="6135" max="6135" width="25.42578125" customWidth="1"/>
    <col min="6136" max="6138" width="15.5703125" customWidth="1"/>
    <col min="6389" max="6389" width="60.28515625" customWidth="1"/>
    <col min="6390" max="6390" width="30.5703125" customWidth="1"/>
    <col min="6391" max="6391" width="25.42578125" customWidth="1"/>
    <col min="6392" max="6394" width="15.5703125" customWidth="1"/>
    <col min="6645" max="6645" width="60.28515625" customWidth="1"/>
    <col min="6646" max="6646" width="30.5703125" customWidth="1"/>
    <col min="6647" max="6647" width="25.42578125" customWidth="1"/>
    <col min="6648" max="6650" width="15.5703125" customWidth="1"/>
    <col min="6901" max="6901" width="60.28515625" customWidth="1"/>
    <col min="6902" max="6902" width="30.5703125" customWidth="1"/>
    <col min="6903" max="6903" width="25.42578125" customWidth="1"/>
    <col min="6904" max="6906" width="15.5703125" customWidth="1"/>
    <col min="7157" max="7157" width="60.28515625" customWidth="1"/>
    <col min="7158" max="7158" width="30.5703125" customWidth="1"/>
    <col min="7159" max="7159" width="25.42578125" customWidth="1"/>
    <col min="7160" max="7162" width="15.5703125" customWidth="1"/>
    <col min="7413" max="7413" width="60.28515625" customWidth="1"/>
    <col min="7414" max="7414" width="30.5703125" customWidth="1"/>
    <col min="7415" max="7415" width="25.42578125" customWidth="1"/>
    <col min="7416" max="7418" width="15.5703125" customWidth="1"/>
    <col min="7669" max="7669" width="60.28515625" customWidth="1"/>
    <col min="7670" max="7670" width="30.5703125" customWidth="1"/>
    <col min="7671" max="7671" width="25.42578125" customWidth="1"/>
    <col min="7672" max="7674" width="15.5703125" customWidth="1"/>
    <col min="7925" max="7925" width="60.28515625" customWidth="1"/>
    <col min="7926" max="7926" width="30.5703125" customWidth="1"/>
    <col min="7927" max="7927" width="25.42578125" customWidth="1"/>
    <col min="7928" max="7930" width="15.5703125" customWidth="1"/>
    <col min="8181" max="8181" width="60.28515625" customWidth="1"/>
    <col min="8182" max="8182" width="30.5703125" customWidth="1"/>
    <col min="8183" max="8183" width="25.42578125" customWidth="1"/>
    <col min="8184" max="8186" width="15.5703125" customWidth="1"/>
    <col min="8437" max="8437" width="60.28515625" customWidth="1"/>
    <col min="8438" max="8438" width="30.5703125" customWidth="1"/>
    <col min="8439" max="8439" width="25.42578125" customWidth="1"/>
    <col min="8440" max="8442" width="15.5703125" customWidth="1"/>
    <col min="8693" max="8693" width="60.28515625" customWidth="1"/>
    <col min="8694" max="8694" width="30.5703125" customWidth="1"/>
    <col min="8695" max="8695" width="25.42578125" customWidth="1"/>
    <col min="8696" max="8698" width="15.5703125" customWidth="1"/>
    <col min="8949" max="8949" width="60.28515625" customWidth="1"/>
    <col min="8950" max="8950" width="30.5703125" customWidth="1"/>
    <col min="8951" max="8951" width="25.42578125" customWidth="1"/>
    <col min="8952" max="8954" width="15.5703125" customWidth="1"/>
    <col min="9205" max="9205" width="60.28515625" customWidth="1"/>
    <col min="9206" max="9206" width="30.5703125" customWidth="1"/>
    <col min="9207" max="9207" width="25.42578125" customWidth="1"/>
    <col min="9208" max="9210" width="15.5703125" customWidth="1"/>
    <col min="9461" max="9461" width="60.28515625" customWidth="1"/>
    <col min="9462" max="9462" width="30.5703125" customWidth="1"/>
    <col min="9463" max="9463" width="25.42578125" customWidth="1"/>
    <col min="9464" max="9466" width="15.5703125" customWidth="1"/>
    <col min="9717" max="9717" width="60.28515625" customWidth="1"/>
    <col min="9718" max="9718" width="30.5703125" customWidth="1"/>
    <col min="9719" max="9719" width="25.42578125" customWidth="1"/>
    <col min="9720" max="9722" width="15.5703125" customWidth="1"/>
    <col min="9973" max="9973" width="60.28515625" customWidth="1"/>
    <col min="9974" max="9974" width="30.5703125" customWidth="1"/>
    <col min="9975" max="9975" width="25.42578125" customWidth="1"/>
    <col min="9976" max="9978" width="15.5703125" customWidth="1"/>
    <col min="10229" max="10229" width="60.28515625" customWidth="1"/>
    <col min="10230" max="10230" width="30.5703125" customWidth="1"/>
    <col min="10231" max="10231" width="25.42578125" customWidth="1"/>
    <col min="10232" max="10234" width="15.5703125" customWidth="1"/>
    <col min="10485" max="10485" width="60.28515625" customWidth="1"/>
    <col min="10486" max="10486" width="30.5703125" customWidth="1"/>
    <col min="10487" max="10487" width="25.42578125" customWidth="1"/>
    <col min="10488" max="10490" width="15.5703125" customWidth="1"/>
    <col min="10741" max="10741" width="60.28515625" customWidth="1"/>
    <col min="10742" max="10742" width="30.5703125" customWidth="1"/>
    <col min="10743" max="10743" width="25.42578125" customWidth="1"/>
    <col min="10744" max="10746" width="15.5703125" customWidth="1"/>
    <col min="10997" max="10997" width="60.28515625" customWidth="1"/>
    <col min="10998" max="10998" width="30.5703125" customWidth="1"/>
    <col min="10999" max="10999" width="25.42578125" customWidth="1"/>
    <col min="11000" max="11002" width="15.5703125" customWidth="1"/>
    <col min="11253" max="11253" width="60.28515625" customWidth="1"/>
    <col min="11254" max="11254" width="30.5703125" customWidth="1"/>
    <col min="11255" max="11255" width="25.42578125" customWidth="1"/>
    <col min="11256" max="11258" width="15.5703125" customWidth="1"/>
    <col min="11509" max="11509" width="60.28515625" customWidth="1"/>
    <col min="11510" max="11510" width="30.5703125" customWidth="1"/>
    <col min="11511" max="11511" width="25.42578125" customWidth="1"/>
    <col min="11512" max="11514" width="15.5703125" customWidth="1"/>
    <col min="11765" max="11765" width="60.28515625" customWidth="1"/>
    <col min="11766" max="11766" width="30.5703125" customWidth="1"/>
    <col min="11767" max="11767" width="25.42578125" customWidth="1"/>
    <col min="11768" max="11770" width="15.5703125" customWidth="1"/>
    <col min="12021" max="12021" width="60.28515625" customWidth="1"/>
    <col min="12022" max="12022" width="30.5703125" customWidth="1"/>
    <col min="12023" max="12023" width="25.42578125" customWidth="1"/>
    <col min="12024" max="12026" width="15.5703125" customWidth="1"/>
    <col min="12277" max="12277" width="60.28515625" customWidth="1"/>
    <col min="12278" max="12278" width="30.5703125" customWidth="1"/>
    <col min="12279" max="12279" width="25.42578125" customWidth="1"/>
    <col min="12280" max="12282" width="15.5703125" customWidth="1"/>
    <col min="12533" max="12533" width="60.28515625" customWidth="1"/>
    <col min="12534" max="12534" width="30.5703125" customWidth="1"/>
    <col min="12535" max="12535" width="25.42578125" customWidth="1"/>
    <col min="12536" max="12538" width="15.5703125" customWidth="1"/>
    <col min="12789" max="12789" width="60.28515625" customWidth="1"/>
    <col min="12790" max="12790" width="30.5703125" customWidth="1"/>
    <col min="12791" max="12791" width="25.42578125" customWidth="1"/>
    <col min="12792" max="12794" width="15.5703125" customWidth="1"/>
    <col min="13045" max="13045" width="60.28515625" customWidth="1"/>
    <col min="13046" max="13046" width="30.5703125" customWidth="1"/>
    <col min="13047" max="13047" width="25.42578125" customWidth="1"/>
    <col min="13048" max="13050" width="15.5703125" customWidth="1"/>
    <col min="13301" max="13301" width="60.28515625" customWidth="1"/>
    <col min="13302" max="13302" width="30.5703125" customWidth="1"/>
    <col min="13303" max="13303" width="25.42578125" customWidth="1"/>
    <col min="13304" max="13306" width="15.5703125" customWidth="1"/>
    <col min="13557" max="13557" width="60.28515625" customWidth="1"/>
    <col min="13558" max="13558" width="30.5703125" customWidth="1"/>
    <col min="13559" max="13559" width="25.42578125" customWidth="1"/>
    <col min="13560" max="13562" width="15.5703125" customWidth="1"/>
    <col min="13813" max="13813" width="60.28515625" customWidth="1"/>
    <col min="13814" max="13814" width="30.5703125" customWidth="1"/>
    <col min="13815" max="13815" width="25.42578125" customWidth="1"/>
    <col min="13816" max="13818" width="15.5703125" customWidth="1"/>
    <col min="14069" max="14069" width="60.28515625" customWidth="1"/>
    <col min="14070" max="14070" width="30.5703125" customWidth="1"/>
    <col min="14071" max="14071" width="25.42578125" customWidth="1"/>
    <col min="14072" max="14074" width="15.5703125" customWidth="1"/>
    <col min="14325" max="14325" width="60.28515625" customWidth="1"/>
    <col min="14326" max="14326" width="30.5703125" customWidth="1"/>
    <col min="14327" max="14327" width="25.42578125" customWidth="1"/>
    <col min="14328" max="14330" width="15.5703125" customWidth="1"/>
    <col min="14581" max="14581" width="60.28515625" customWidth="1"/>
    <col min="14582" max="14582" width="30.5703125" customWidth="1"/>
    <col min="14583" max="14583" width="25.42578125" customWidth="1"/>
    <col min="14584" max="14586" width="15.5703125" customWidth="1"/>
    <col min="14837" max="14837" width="60.28515625" customWidth="1"/>
    <col min="14838" max="14838" width="30.5703125" customWidth="1"/>
    <col min="14839" max="14839" width="25.42578125" customWidth="1"/>
    <col min="14840" max="14842" width="15.5703125" customWidth="1"/>
    <col min="15093" max="15093" width="60.28515625" customWidth="1"/>
    <col min="15094" max="15094" width="30.5703125" customWidth="1"/>
    <col min="15095" max="15095" width="25.42578125" customWidth="1"/>
    <col min="15096" max="15098" width="15.5703125" customWidth="1"/>
    <col min="15349" max="15349" width="60.28515625" customWidth="1"/>
    <col min="15350" max="15350" width="30.5703125" customWidth="1"/>
    <col min="15351" max="15351" width="25.42578125" customWidth="1"/>
    <col min="15352" max="15354" width="15.5703125" customWidth="1"/>
    <col min="15605" max="15605" width="60.28515625" customWidth="1"/>
    <col min="15606" max="15606" width="30.5703125" customWidth="1"/>
    <col min="15607" max="15607" width="25.42578125" customWidth="1"/>
    <col min="15608" max="15610" width="15.5703125" customWidth="1"/>
    <col min="15861" max="15861" width="60.28515625" customWidth="1"/>
    <col min="15862" max="15862" width="30.5703125" customWidth="1"/>
    <col min="15863" max="15863" width="25.42578125" customWidth="1"/>
    <col min="15864" max="15866" width="15.5703125" customWidth="1"/>
    <col min="16117" max="16117" width="60.28515625" customWidth="1"/>
    <col min="16118" max="16118" width="30.5703125" customWidth="1"/>
    <col min="16119" max="16119" width="25.42578125" customWidth="1"/>
    <col min="16120" max="16122" width="15.5703125" customWidth="1"/>
    <col min="16368" max="16369" width="9.140625" customWidth="1"/>
  </cols>
  <sheetData>
    <row r="1" spans="1:4" ht="170.25" customHeight="1">
      <c r="A1"/>
      <c r="B1" s="91"/>
      <c r="C1" s="184" t="s">
        <v>348</v>
      </c>
      <c r="D1" s="184"/>
    </row>
    <row r="2" spans="1:4" ht="33.6" customHeight="1">
      <c r="A2" s="185" t="s">
        <v>215</v>
      </c>
      <c r="B2" s="185"/>
      <c r="C2" s="185"/>
      <c r="D2" s="185"/>
    </row>
    <row r="3" spans="1:4" ht="12" customHeight="1">
      <c r="A3" s="112"/>
    </row>
    <row r="4" spans="1:4">
      <c r="B4" s="78"/>
      <c r="C4" s="78"/>
      <c r="D4" s="78" t="s">
        <v>157</v>
      </c>
    </row>
    <row r="5" spans="1:4" s="79" customFormat="1" ht="82.5">
      <c r="A5" s="109" t="s">
        <v>146</v>
      </c>
      <c r="B5" s="109" t="s">
        <v>216</v>
      </c>
      <c r="C5" s="110" t="s">
        <v>217</v>
      </c>
      <c r="D5" s="111" t="s">
        <v>10</v>
      </c>
    </row>
    <row r="6" spans="1:4" s="94" customFormat="1" ht="18.600000000000001" customHeight="1">
      <c r="A6" s="46">
        <v>1</v>
      </c>
      <c r="B6" s="46">
        <v>2</v>
      </c>
      <c r="C6" s="46">
        <v>3</v>
      </c>
      <c r="D6" s="46" t="s">
        <v>218</v>
      </c>
    </row>
    <row r="7" spans="1:4" s="36" customFormat="1" ht="18">
      <c r="A7" s="119" t="s">
        <v>150</v>
      </c>
      <c r="B7" s="80"/>
      <c r="C7" s="80"/>
      <c r="D7" s="80"/>
    </row>
    <row r="8" spans="1:4" s="36" customFormat="1" ht="18">
      <c r="A8" s="119" t="s">
        <v>274</v>
      </c>
      <c r="B8" s="80"/>
      <c r="C8" s="80"/>
      <c r="D8" s="80"/>
    </row>
    <row r="9" spans="1:4" s="36" customFormat="1" ht="18">
      <c r="A9" s="119" t="s">
        <v>274</v>
      </c>
      <c r="B9" s="80"/>
      <c r="C9" s="80"/>
      <c r="D9" s="80"/>
    </row>
    <row r="10" spans="1:4" ht="15">
      <c r="A10" s="119" t="s">
        <v>152</v>
      </c>
      <c r="B10" s="81"/>
      <c r="C10" s="81"/>
      <c r="D10" s="81"/>
    </row>
    <row r="11" spans="1:4" ht="15">
      <c r="A11" s="119" t="s">
        <v>274</v>
      </c>
      <c r="B11" s="81"/>
      <c r="C11" s="81"/>
      <c r="D11" s="81"/>
    </row>
    <row r="12" spans="1:4" ht="15">
      <c r="A12" s="119" t="s">
        <v>274</v>
      </c>
      <c r="B12" s="81"/>
      <c r="C12" s="81"/>
      <c r="D12" s="81"/>
    </row>
    <row r="13" spans="1:4" ht="15">
      <c r="A13" s="119" t="s">
        <v>153</v>
      </c>
      <c r="B13" s="81"/>
      <c r="C13" s="81"/>
      <c r="D13" s="81"/>
    </row>
    <row r="14" spans="1:4" ht="15">
      <c r="A14" s="119" t="s">
        <v>350</v>
      </c>
      <c r="B14" s="81">
        <v>902.9</v>
      </c>
      <c r="C14" s="81">
        <v>0</v>
      </c>
      <c r="D14" s="81">
        <v>0</v>
      </c>
    </row>
    <row r="15" spans="1:4" ht="15">
      <c r="A15" s="119" t="s">
        <v>351</v>
      </c>
      <c r="B15" s="81">
        <v>38</v>
      </c>
      <c r="C15" s="81">
        <v>0</v>
      </c>
      <c r="D15" s="81">
        <v>0</v>
      </c>
    </row>
    <row r="16" spans="1:4" ht="15">
      <c r="A16" s="119" t="s">
        <v>154</v>
      </c>
      <c r="B16" s="81"/>
      <c r="C16" s="81"/>
      <c r="D16" s="81"/>
    </row>
    <row r="17" spans="1:4" ht="15">
      <c r="A17" s="119" t="s">
        <v>274</v>
      </c>
      <c r="B17" s="81"/>
      <c r="C17" s="81"/>
      <c r="D17" s="81"/>
    </row>
    <row r="18" spans="1:4" ht="15">
      <c r="A18" s="119" t="s">
        <v>274</v>
      </c>
      <c r="B18" s="81"/>
      <c r="C18" s="81"/>
      <c r="D18" s="81"/>
    </row>
    <row r="19" spans="1:4" s="36" customFormat="1" ht="18.75" customHeight="1">
      <c r="A19" s="82" t="s">
        <v>149</v>
      </c>
      <c r="B19" s="80">
        <f>B14+B15</f>
        <v>940.9</v>
      </c>
      <c r="C19" s="80"/>
      <c r="D19" s="80"/>
    </row>
    <row r="21" spans="1:4" ht="22.5" customHeight="1">
      <c r="A21" s="186" t="s">
        <v>314</v>
      </c>
      <c r="B21" s="186"/>
      <c r="C21" s="186"/>
      <c r="D21" s="186"/>
    </row>
    <row r="23" spans="1:4" ht="12.75">
      <c r="A23" s="147" t="s">
        <v>359</v>
      </c>
    </row>
  </sheetData>
  <mergeCells count="3">
    <mergeCell ref="C1:D1"/>
    <mergeCell ref="A2:D2"/>
    <mergeCell ref="A21:D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view="pageBreakPreview" topLeftCell="A16" zoomScale="90" zoomScaleNormal="100" zoomScaleSheetLayoutView="90" workbookViewId="0">
      <selection activeCell="D7" sqref="D7"/>
    </sheetView>
  </sheetViews>
  <sheetFormatPr defaultColWidth="9.140625" defaultRowHeight="15"/>
  <cols>
    <col min="1" max="1" width="7.7109375" style="120" customWidth="1"/>
    <col min="2" max="2" width="73" style="121" customWidth="1"/>
    <col min="3" max="3" width="15" style="121" customWidth="1"/>
    <col min="4" max="4" width="14.140625" style="121" customWidth="1"/>
    <col min="5" max="5" width="14.42578125" style="121" customWidth="1"/>
    <col min="6" max="7" width="18.42578125" style="121" customWidth="1"/>
    <col min="8" max="8" width="18.85546875" style="121" customWidth="1"/>
    <col min="9" max="16384" width="9.140625" style="121"/>
  </cols>
  <sheetData>
    <row r="1" spans="1:8" ht="139.5" customHeight="1">
      <c r="E1" s="201" t="s">
        <v>345</v>
      </c>
      <c r="F1" s="201"/>
      <c r="G1" s="201"/>
      <c r="H1" s="201"/>
    </row>
    <row r="2" spans="1:8" ht="22.5" customHeight="1">
      <c r="A2" s="202" t="s">
        <v>156</v>
      </c>
      <c r="B2" s="202"/>
      <c r="C2" s="202"/>
      <c r="D2" s="202"/>
      <c r="E2" s="202"/>
      <c r="F2" s="202"/>
      <c r="G2" s="202"/>
      <c r="H2" s="202"/>
    </row>
    <row r="3" spans="1:8" ht="16.5" customHeight="1">
      <c r="A3" s="203"/>
      <c r="B3" s="203"/>
      <c r="C3" s="203"/>
      <c r="D3" s="203"/>
      <c r="E3" s="203"/>
      <c r="F3" s="203"/>
      <c r="G3" s="203"/>
      <c r="H3" s="203"/>
    </row>
    <row r="4" spans="1:8" ht="7.5" customHeight="1">
      <c r="A4" s="122"/>
      <c r="B4" s="122"/>
      <c r="C4" s="122"/>
      <c r="D4" s="122"/>
      <c r="E4" s="122"/>
      <c r="F4" s="122"/>
      <c r="G4" s="122"/>
      <c r="H4" s="122"/>
    </row>
    <row r="5" spans="1:8">
      <c r="A5" s="204" t="s">
        <v>358</v>
      </c>
      <c r="B5" s="204"/>
      <c r="C5" s="204"/>
      <c r="D5" s="122"/>
      <c r="E5" s="122"/>
      <c r="F5" s="122"/>
      <c r="G5" s="122"/>
      <c r="H5" s="122"/>
    </row>
    <row r="6" spans="1:8">
      <c r="A6" s="121"/>
      <c r="H6" s="123" t="s">
        <v>157</v>
      </c>
    </row>
    <row r="7" spans="1:8" s="125" customFormat="1" ht="95.25" customHeight="1">
      <c r="A7" s="50" t="s">
        <v>4</v>
      </c>
      <c r="B7" s="50" t="s">
        <v>158</v>
      </c>
      <c r="C7" s="108" t="s">
        <v>352</v>
      </c>
      <c r="D7" s="108" t="s">
        <v>8</v>
      </c>
      <c r="E7" s="51" t="s">
        <v>353</v>
      </c>
      <c r="F7" s="102" t="s">
        <v>217</v>
      </c>
      <c r="G7" s="124" t="s">
        <v>10</v>
      </c>
      <c r="H7" s="108" t="s">
        <v>159</v>
      </c>
    </row>
    <row r="8" spans="1:8" s="120" customFormat="1" ht="13.9" customHeight="1">
      <c r="A8" s="52">
        <v>1</v>
      </c>
      <c r="B8" s="52">
        <v>2</v>
      </c>
      <c r="C8" s="53">
        <v>3</v>
      </c>
      <c r="D8" s="107"/>
      <c r="E8" s="53">
        <v>5</v>
      </c>
      <c r="F8" s="53"/>
      <c r="G8" s="53"/>
      <c r="H8" s="52">
        <v>6</v>
      </c>
    </row>
    <row r="9" spans="1:8" s="125" customFormat="1" ht="36.75" customHeight="1">
      <c r="A9" s="205" t="s">
        <v>160</v>
      </c>
      <c r="B9" s="206"/>
      <c r="C9" s="54" t="s">
        <v>161</v>
      </c>
      <c r="D9" s="55"/>
      <c r="E9" s="56" t="s">
        <v>161</v>
      </c>
      <c r="F9" s="83"/>
      <c r="G9" s="83"/>
      <c r="H9" s="57" t="s">
        <v>161</v>
      </c>
    </row>
    <row r="10" spans="1:8" s="126" customFormat="1" ht="36" customHeight="1">
      <c r="A10" s="195" t="s">
        <v>162</v>
      </c>
      <c r="B10" s="196"/>
      <c r="C10" s="58">
        <v>300</v>
      </c>
      <c r="D10" s="58"/>
      <c r="E10" s="58"/>
      <c r="F10" s="84"/>
      <c r="G10" s="84"/>
      <c r="H10" s="59" t="s">
        <v>161</v>
      </c>
    </row>
    <row r="11" spans="1:8" s="126" customFormat="1" ht="15" customHeight="1">
      <c r="A11" s="191" t="s">
        <v>122</v>
      </c>
      <c r="B11" s="192"/>
      <c r="C11" s="60"/>
      <c r="D11" s="60"/>
      <c r="E11" s="60"/>
      <c r="F11" s="85"/>
      <c r="G11" s="85"/>
      <c r="H11" s="61"/>
    </row>
    <row r="12" spans="1:8" s="126" customFormat="1" ht="19.5" customHeight="1">
      <c r="A12" s="193" t="s">
        <v>275</v>
      </c>
      <c r="B12" s="194"/>
      <c r="C12" s="58"/>
      <c r="D12" s="58"/>
      <c r="E12" s="58"/>
      <c r="F12" s="84"/>
      <c r="G12" s="84"/>
      <c r="H12" s="61" t="s">
        <v>161</v>
      </c>
    </row>
    <row r="13" spans="1:8" s="126" customFormat="1" ht="39" customHeight="1">
      <c r="A13" s="195" t="s">
        <v>163</v>
      </c>
      <c r="B13" s="196"/>
      <c r="C13" s="60">
        <v>300</v>
      </c>
      <c r="D13" s="60">
        <f>D15+D16+D24+D33</f>
        <v>0</v>
      </c>
      <c r="E13" s="60">
        <f>E15+E16+E24+E33</f>
        <v>0</v>
      </c>
      <c r="F13" s="60">
        <f t="shared" ref="F13:G13" si="0">F15+F16+F24+F33</f>
        <v>0</v>
      </c>
      <c r="G13" s="60">
        <f t="shared" si="0"/>
        <v>0</v>
      </c>
      <c r="H13" s="59" t="s">
        <v>161</v>
      </c>
    </row>
    <row r="14" spans="1:8" s="126" customFormat="1" ht="15" customHeight="1">
      <c r="A14" s="197" t="s">
        <v>164</v>
      </c>
      <c r="B14" s="198"/>
      <c r="C14" s="60"/>
      <c r="D14" s="60"/>
      <c r="E14" s="60"/>
      <c r="F14" s="60"/>
      <c r="G14" s="60"/>
      <c r="H14" s="59"/>
    </row>
    <row r="15" spans="1:8" s="126" customFormat="1" ht="33.75" customHeight="1">
      <c r="A15" s="62">
        <v>1</v>
      </c>
      <c r="B15" s="63" t="s">
        <v>165</v>
      </c>
      <c r="C15" s="58"/>
      <c r="D15" s="58"/>
      <c r="E15" s="58"/>
      <c r="F15" s="58"/>
      <c r="G15" s="58"/>
      <c r="H15" s="59" t="s">
        <v>161</v>
      </c>
    </row>
    <row r="16" spans="1:8" s="126" customFormat="1" ht="22.5" customHeight="1">
      <c r="A16" s="62">
        <v>2</v>
      </c>
      <c r="B16" s="63" t="s">
        <v>166</v>
      </c>
      <c r="C16" s="60">
        <v>300</v>
      </c>
      <c r="D16" s="60">
        <f>D18+D19+D20</f>
        <v>0</v>
      </c>
      <c r="E16" s="60">
        <f>E18+E19+E20</f>
        <v>0</v>
      </c>
      <c r="F16" s="60">
        <f t="shared" ref="F16:G16" si="1">F18+F19+F20</f>
        <v>0</v>
      </c>
      <c r="G16" s="60">
        <f t="shared" si="1"/>
        <v>0</v>
      </c>
      <c r="H16" s="59" t="s">
        <v>161</v>
      </c>
    </row>
    <row r="17" spans="1:8">
      <c r="A17" s="64"/>
      <c r="B17" s="113" t="s">
        <v>164</v>
      </c>
      <c r="C17" s="65"/>
      <c r="D17" s="65"/>
      <c r="E17" s="65"/>
      <c r="F17" s="86"/>
      <c r="G17" s="86"/>
      <c r="H17" s="61" t="s">
        <v>161</v>
      </c>
    </row>
    <row r="18" spans="1:8">
      <c r="A18" s="64" t="s">
        <v>66</v>
      </c>
      <c r="B18" s="66" t="s">
        <v>167</v>
      </c>
      <c r="C18" s="67"/>
      <c r="D18" s="67"/>
      <c r="E18" s="67"/>
      <c r="F18" s="87"/>
      <c r="G18" s="87"/>
      <c r="H18" s="61" t="s">
        <v>161</v>
      </c>
    </row>
    <row r="19" spans="1:8">
      <c r="A19" s="64" t="s">
        <v>68</v>
      </c>
      <c r="B19" s="68" t="s">
        <v>168</v>
      </c>
      <c r="C19" s="67"/>
      <c r="D19" s="67"/>
      <c r="E19" s="67"/>
      <c r="F19" s="87"/>
      <c r="G19" s="87"/>
      <c r="H19" s="61" t="s">
        <v>161</v>
      </c>
    </row>
    <row r="20" spans="1:8" ht="30">
      <c r="A20" s="64" t="s">
        <v>70</v>
      </c>
      <c r="B20" s="68" t="s">
        <v>169</v>
      </c>
      <c r="C20" s="67">
        <v>300</v>
      </c>
      <c r="D20" s="67"/>
      <c r="E20" s="67"/>
      <c r="F20" s="87"/>
      <c r="G20" s="87"/>
      <c r="H20" s="61" t="s">
        <v>161</v>
      </c>
    </row>
    <row r="21" spans="1:8">
      <c r="A21" s="199" t="s">
        <v>122</v>
      </c>
      <c r="B21" s="200"/>
      <c r="C21" s="67"/>
      <c r="D21" s="67"/>
      <c r="E21" s="67"/>
      <c r="F21" s="87"/>
      <c r="G21" s="87"/>
      <c r="H21" s="61"/>
    </row>
    <row r="22" spans="1:8" ht="30">
      <c r="A22" s="64" t="s">
        <v>72</v>
      </c>
      <c r="B22" s="68" t="s">
        <v>170</v>
      </c>
      <c r="C22" s="65" t="s">
        <v>161</v>
      </c>
      <c r="D22" s="67"/>
      <c r="E22" s="67">
        <v>0</v>
      </c>
      <c r="F22" s="87"/>
      <c r="G22" s="87"/>
      <c r="H22" s="61" t="s">
        <v>161</v>
      </c>
    </row>
    <row r="23" spans="1:8" ht="60">
      <c r="A23" s="64" t="s">
        <v>171</v>
      </c>
      <c r="B23" s="68" t="s">
        <v>172</v>
      </c>
      <c r="C23" s="65" t="s">
        <v>161</v>
      </c>
      <c r="D23" s="67"/>
      <c r="E23" s="67"/>
      <c r="F23" s="87"/>
      <c r="G23" s="87"/>
      <c r="H23" s="61" t="s">
        <v>161</v>
      </c>
    </row>
    <row r="24" spans="1:8" s="126" customFormat="1" ht="18.75" customHeight="1">
      <c r="A24" s="62">
        <v>3</v>
      </c>
      <c r="B24" s="63" t="s">
        <v>173</v>
      </c>
      <c r="C24" s="60">
        <f>C26+C27+C28+C29+C30+C31+C32</f>
        <v>0</v>
      </c>
      <c r="D24" s="60">
        <f t="shared" ref="D24:G24" si="2">D26+D27+D28+D29+D30+D31+D32</f>
        <v>0</v>
      </c>
      <c r="E24" s="60">
        <f t="shared" si="2"/>
        <v>0</v>
      </c>
      <c r="F24" s="60">
        <f t="shared" si="2"/>
        <v>0</v>
      </c>
      <c r="G24" s="60">
        <f t="shared" si="2"/>
        <v>0</v>
      </c>
      <c r="H24" s="59" t="s">
        <v>161</v>
      </c>
    </row>
    <row r="25" spans="1:8">
      <c r="A25" s="187" t="s">
        <v>164</v>
      </c>
      <c r="B25" s="188"/>
      <c r="C25" s="65"/>
      <c r="D25" s="65"/>
      <c r="E25" s="65"/>
      <c r="F25" s="86"/>
      <c r="G25" s="86"/>
      <c r="H25" s="61"/>
    </row>
    <row r="26" spans="1:8">
      <c r="A26" s="64" t="s">
        <v>75</v>
      </c>
      <c r="B26" s="66" t="s">
        <v>174</v>
      </c>
      <c r="C26" s="67"/>
      <c r="D26" s="67"/>
      <c r="E26" s="67"/>
      <c r="F26" s="87"/>
      <c r="G26" s="87"/>
      <c r="H26" s="61" t="s">
        <v>161</v>
      </c>
    </row>
    <row r="27" spans="1:8">
      <c r="A27" s="64" t="s">
        <v>78</v>
      </c>
      <c r="B27" s="66" t="s">
        <v>259</v>
      </c>
      <c r="C27" s="67"/>
      <c r="D27" s="67"/>
      <c r="E27" s="67"/>
      <c r="F27" s="87"/>
      <c r="G27" s="87"/>
      <c r="H27" s="61" t="s">
        <v>161</v>
      </c>
    </row>
    <row r="28" spans="1:8" ht="60">
      <c r="A28" s="64" t="s">
        <v>81</v>
      </c>
      <c r="B28" s="68" t="s">
        <v>175</v>
      </c>
      <c r="C28" s="67"/>
      <c r="D28" s="67"/>
      <c r="E28" s="67"/>
      <c r="F28" s="87"/>
      <c r="G28" s="87"/>
      <c r="H28" s="61" t="s">
        <v>161</v>
      </c>
    </row>
    <row r="29" spans="1:8" ht="50.25" customHeight="1">
      <c r="A29" s="64" t="s">
        <v>84</v>
      </c>
      <c r="B29" s="68" t="s">
        <v>176</v>
      </c>
      <c r="C29" s="67"/>
      <c r="D29" s="67"/>
      <c r="E29" s="67"/>
      <c r="F29" s="87"/>
      <c r="G29" s="87"/>
      <c r="H29" s="61" t="s">
        <v>161</v>
      </c>
    </row>
    <row r="30" spans="1:8" ht="48.75" customHeight="1">
      <c r="A30" s="64" t="s">
        <v>178</v>
      </c>
      <c r="B30" s="68" t="s">
        <v>177</v>
      </c>
      <c r="C30" s="67"/>
      <c r="D30" s="67"/>
      <c r="E30" s="67"/>
      <c r="F30" s="87"/>
      <c r="G30" s="87"/>
      <c r="H30" s="61" t="s">
        <v>161</v>
      </c>
    </row>
    <row r="31" spans="1:8" ht="62.25" customHeight="1">
      <c r="A31" s="64" t="s">
        <v>180</v>
      </c>
      <c r="B31" s="68" t="s">
        <v>179</v>
      </c>
      <c r="C31" s="67"/>
      <c r="D31" s="67"/>
      <c r="E31" s="67"/>
      <c r="F31" s="87"/>
      <c r="G31" s="87"/>
      <c r="H31" s="61" t="s">
        <v>161</v>
      </c>
    </row>
    <row r="32" spans="1:8" ht="50.25" customHeight="1">
      <c r="A32" s="64" t="s">
        <v>260</v>
      </c>
      <c r="B32" s="68" t="s">
        <v>181</v>
      </c>
      <c r="C32" s="67"/>
      <c r="D32" s="67"/>
      <c r="E32" s="67"/>
      <c r="F32" s="87"/>
      <c r="G32" s="87"/>
      <c r="H32" s="61" t="s">
        <v>161</v>
      </c>
    </row>
    <row r="33" spans="1:8" ht="34.5" customHeight="1">
      <c r="A33" s="62">
        <v>4</v>
      </c>
      <c r="B33" s="63" t="s">
        <v>182</v>
      </c>
      <c r="C33" s="60">
        <f>C35+C36+C37+C38+C39+C40+C41+C42+C43+C44+C45</f>
        <v>0</v>
      </c>
      <c r="D33" s="60">
        <f t="shared" ref="D33:E33" si="3">D35+D36+D37+D38+D39+D40+D41+D42+D43+D44+D45</f>
        <v>0</v>
      </c>
      <c r="E33" s="60">
        <f t="shared" si="3"/>
        <v>0</v>
      </c>
      <c r="F33" s="60">
        <f t="shared" ref="F33:G33" si="4">F35+F36+F37+F38+F39+F40+F41+F42+F43+F44+F45</f>
        <v>0</v>
      </c>
      <c r="G33" s="60">
        <f t="shared" si="4"/>
        <v>0</v>
      </c>
      <c r="H33" s="59" t="s">
        <v>161</v>
      </c>
    </row>
    <row r="34" spans="1:8">
      <c r="A34" s="187" t="s">
        <v>0</v>
      </c>
      <c r="B34" s="188"/>
      <c r="C34" s="65"/>
      <c r="D34" s="65"/>
      <c r="E34" s="65"/>
      <c r="F34" s="65"/>
      <c r="G34" s="65"/>
      <c r="H34" s="61"/>
    </row>
    <row r="35" spans="1:8">
      <c r="A35" s="64" t="s">
        <v>183</v>
      </c>
      <c r="B35" s="66" t="s">
        <v>184</v>
      </c>
      <c r="C35" s="67"/>
      <c r="D35" s="67"/>
      <c r="E35" s="67"/>
      <c r="F35" s="67"/>
      <c r="G35" s="67"/>
      <c r="H35" s="69"/>
    </row>
    <row r="36" spans="1:8" ht="15.75" customHeight="1">
      <c r="A36" s="64" t="s">
        <v>185</v>
      </c>
      <c r="B36" s="68" t="s">
        <v>186</v>
      </c>
      <c r="C36" s="67"/>
      <c r="D36" s="67"/>
      <c r="E36" s="67"/>
      <c r="F36" s="67"/>
      <c r="G36" s="67"/>
      <c r="H36" s="69"/>
    </row>
    <row r="37" spans="1:8">
      <c r="A37" s="64" t="s">
        <v>187</v>
      </c>
      <c r="B37" s="70" t="s">
        <v>188</v>
      </c>
      <c r="C37" s="67"/>
      <c r="D37" s="67"/>
      <c r="E37" s="67"/>
      <c r="F37" s="67"/>
      <c r="G37" s="67"/>
      <c r="H37" s="69"/>
    </row>
    <row r="38" spans="1:8" ht="15" customHeight="1">
      <c r="A38" s="64" t="s">
        <v>189</v>
      </c>
      <c r="B38" s="71" t="s">
        <v>190</v>
      </c>
      <c r="C38" s="67"/>
      <c r="D38" s="67"/>
      <c r="E38" s="67"/>
      <c r="F38" s="67"/>
      <c r="G38" s="67"/>
      <c r="H38" s="69"/>
    </row>
    <row r="39" spans="1:8">
      <c r="A39" s="64" t="s">
        <v>191</v>
      </c>
      <c r="B39" s="66" t="s">
        <v>192</v>
      </c>
      <c r="C39" s="67"/>
      <c r="D39" s="67"/>
      <c r="E39" s="67"/>
      <c r="F39" s="67"/>
      <c r="G39" s="67"/>
      <c r="H39" s="69"/>
    </row>
    <row r="40" spans="1:8">
      <c r="A40" s="64" t="s">
        <v>193</v>
      </c>
      <c r="B40" s="66" t="s">
        <v>194</v>
      </c>
      <c r="C40" s="67"/>
      <c r="D40" s="67"/>
      <c r="E40" s="67"/>
      <c r="F40" s="67"/>
      <c r="G40" s="67"/>
      <c r="H40" s="69"/>
    </row>
    <row r="41" spans="1:8">
      <c r="A41" s="64" t="s">
        <v>195</v>
      </c>
      <c r="B41" s="70" t="s">
        <v>196</v>
      </c>
      <c r="C41" s="67"/>
      <c r="D41" s="67"/>
      <c r="E41" s="67"/>
      <c r="F41" s="67"/>
      <c r="G41" s="67"/>
      <c r="H41" s="69"/>
    </row>
    <row r="42" spans="1:8">
      <c r="A42" s="64" t="s">
        <v>197</v>
      </c>
      <c r="B42" s="71" t="s">
        <v>198</v>
      </c>
      <c r="C42" s="67"/>
      <c r="D42" s="67"/>
      <c r="E42" s="67"/>
      <c r="F42" s="67"/>
      <c r="G42" s="67"/>
      <c r="H42" s="69"/>
    </row>
    <row r="43" spans="1:8">
      <c r="A43" s="64" t="s">
        <v>199</v>
      </c>
      <c r="B43" s="70" t="s">
        <v>200</v>
      </c>
      <c r="C43" s="67"/>
      <c r="D43" s="67"/>
      <c r="E43" s="67"/>
      <c r="F43" s="67"/>
      <c r="G43" s="67"/>
      <c r="H43" s="69"/>
    </row>
    <row r="44" spans="1:8">
      <c r="A44" s="64" t="s">
        <v>201</v>
      </c>
      <c r="B44" s="70" t="s">
        <v>202</v>
      </c>
      <c r="C44" s="67"/>
      <c r="D44" s="67"/>
      <c r="E44" s="67"/>
      <c r="F44" s="67"/>
      <c r="G44" s="67"/>
      <c r="H44" s="69"/>
    </row>
    <row r="45" spans="1:8">
      <c r="A45" s="64" t="s">
        <v>203</v>
      </c>
      <c r="B45" s="70" t="s">
        <v>204</v>
      </c>
      <c r="C45" s="65">
        <f>SUM(C46:C52)</f>
        <v>0</v>
      </c>
      <c r="D45" s="65">
        <f>SUM(D46:D52)</f>
        <v>0</v>
      </c>
      <c r="E45" s="65">
        <f>SUM(E46:E52)</f>
        <v>0</v>
      </c>
      <c r="F45" s="65">
        <f>SUM(F46:F52)</f>
        <v>0</v>
      </c>
      <c r="G45" s="65">
        <f>SUM(G46:G52)</f>
        <v>0</v>
      </c>
      <c r="H45" s="61" t="s">
        <v>161</v>
      </c>
    </row>
    <row r="46" spans="1:8" ht="30">
      <c r="A46" s="64" t="s">
        <v>205</v>
      </c>
      <c r="B46" s="71" t="s">
        <v>206</v>
      </c>
      <c r="C46" s="67"/>
      <c r="D46" s="67"/>
      <c r="E46" s="67"/>
      <c r="F46" s="67"/>
      <c r="G46" s="67"/>
      <c r="H46" s="69"/>
    </row>
    <row r="47" spans="1:8">
      <c r="A47" s="64" t="s">
        <v>207</v>
      </c>
      <c r="B47" s="72" t="s">
        <v>208</v>
      </c>
      <c r="C47" s="67"/>
      <c r="D47" s="67"/>
      <c r="E47" s="67"/>
      <c r="F47" s="87"/>
      <c r="G47" s="87"/>
      <c r="H47" s="69"/>
    </row>
    <row r="48" spans="1:8">
      <c r="A48" s="64" t="s">
        <v>209</v>
      </c>
      <c r="B48" s="72"/>
      <c r="C48" s="67"/>
      <c r="D48" s="67"/>
      <c r="E48" s="67"/>
      <c r="F48" s="87"/>
      <c r="G48" s="87"/>
      <c r="H48" s="69"/>
    </row>
    <row r="49" spans="1:8">
      <c r="A49" s="64" t="s">
        <v>210</v>
      </c>
      <c r="B49" s="72"/>
      <c r="C49" s="67"/>
      <c r="D49" s="67"/>
      <c r="E49" s="67"/>
      <c r="F49" s="87"/>
      <c r="G49" s="87"/>
      <c r="H49" s="69"/>
    </row>
    <row r="50" spans="1:8">
      <c r="A50" s="64" t="s">
        <v>211</v>
      </c>
      <c r="B50" s="72"/>
      <c r="C50" s="67"/>
      <c r="D50" s="67"/>
      <c r="E50" s="67"/>
      <c r="F50" s="87"/>
      <c r="G50" s="87"/>
      <c r="H50" s="69"/>
    </row>
    <row r="51" spans="1:8">
      <c r="A51" s="64" t="s">
        <v>212</v>
      </c>
      <c r="B51" s="72"/>
      <c r="C51" s="67"/>
      <c r="D51" s="67"/>
      <c r="E51" s="67"/>
      <c r="F51" s="87"/>
      <c r="G51" s="87"/>
      <c r="H51" s="69"/>
    </row>
    <row r="52" spans="1:8">
      <c r="A52" s="64" t="s">
        <v>213</v>
      </c>
      <c r="B52" s="72"/>
      <c r="C52" s="67"/>
      <c r="D52" s="67"/>
      <c r="E52" s="67"/>
      <c r="F52" s="87"/>
      <c r="G52" s="87"/>
      <c r="H52" s="69"/>
    </row>
    <row r="53" spans="1:8" ht="36" customHeight="1">
      <c r="A53" s="189" t="s">
        <v>214</v>
      </c>
      <c r="B53" s="190"/>
      <c r="C53" s="73">
        <v>0</v>
      </c>
      <c r="D53" s="74" t="s">
        <v>161</v>
      </c>
      <c r="E53" s="75">
        <v>0</v>
      </c>
      <c r="F53" s="88">
        <v>0</v>
      </c>
      <c r="G53" s="88">
        <v>0</v>
      </c>
      <c r="H53" s="76" t="s">
        <v>161</v>
      </c>
    </row>
  </sheetData>
  <mergeCells count="14">
    <mergeCell ref="A10:B10"/>
    <mergeCell ref="E1:H1"/>
    <mergeCell ref="A2:H2"/>
    <mergeCell ref="A3:H3"/>
    <mergeCell ref="A5:C5"/>
    <mergeCell ref="A9:B9"/>
    <mergeCell ref="A34:B34"/>
    <mergeCell ref="A53:B53"/>
    <mergeCell ref="A11:B11"/>
    <mergeCell ref="A12:B12"/>
    <mergeCell ref="A13:B13"/>
    <mergeCell ref="A14:B14"/>
    <mergeCell ref="A21:B21"/>
    <mergeCell ref="A25:B25"/>
  </mergeCells>
  <pageMargins left="0.39370078740157483" right="0.11811023622047245" top="0.39370078740157483" bottom="0.19685039370078741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Прил. 7</vt:lpstr>
      <vt:lpstr>Прил. 8</vt:lpstr>
      <vt:lpstr>Прил. 9</vt:lpstr>
      <vt:lpstr>Прил. 10</vt:lpstr>
      <vt:lpstr>'Прил. 10'!Заголовки_для_печати</vt:lpstr>
      <vt:lpstr>'Прил. 7'!Заголовки_для_печати</vt:lpstr>
      <vt:lpstr>'Прил. 8'!Заголовки_для_печати</vt:lpstr>
      <vt:lpstr>'Прил. 9'!Заголовки_для_печати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</cp:lastModifiedBy>
  <cp:lastPrinted>2023-03-31T06:57:48Z</cp:lastPrinted>
  <dcterms:created xsi:type="dcterms:W3CDTF">2014-10-16T10:39:44Z</dcterms:created>
  <dcterms:modified xsi:type="dcterms:W3CDTF">2023-07-13T08:53:06Z</dcterms:modified>
</cp:coreProperties>
</file>